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5"/>
  <workbookPr/>
  <mc:AlternateContent xmlns:mc="http://schemas.openxmlformats.org/markup-compatibility/2006">
    <mc:Choice Requires="x15">
      <x15ac:absPath xmlns:x15ac="http://schemas.microsoft.com/office/spreadsheetml/2010/11/ac" url="/Users/Pintr/Library/CloudStorage/OneDrive-Personal/Desktop - Onedrive/კაფუნე/კაფუნე - ზოგადი/ქეითერინგი/"/>
    </mc:Choice>
  </mc:AlternateContent>
  <xr:revisionPtr revIDLastSave="0" documentId="13_ncr:1_{3BD97118-6B34-0D47-A8E2-163C102EBDF0}" xr6:coauthVersionLast="47" xr6:coauthVersionMax="47" xr10:uidLastSave="{00000000-0000-0000-0000-000000000000}"/>
  <bookViews>
    <workbookView xWindow="11680" yWindow="600" windowWidth="17120" windowHeight="16080" xr2:uid="{00000000-000D-0000-FFFF-FFFF00000000}"/>
  </bookViews>
  <sheets>
    <sheet name="სრული მომსახურება" sheetId="3" r:id="rId1"/>
    <sheet name="Sheet1" sheetId="4" r:id="rId2"/>
  </sheets>
  <definedNames>
    <definedName name="_xlnm._FilterDatabase" localSheetId="0" hidden="1">'სრული მომსახურება'!$D$13:$D$170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6" i="3" l="1"/>
  <c r="D176" i="3" s="1"/>
  <c r="B177" i="3"/>
  <c r="D177" i="3" s="1"/>
  <c r="B178" i="3"/>
  <c r="D178" i="3" s="1"/>
  <c r="B179" i="3"/>
  <c r="D179" i="3" s="1"/>
  <c r="B180" i="3"/>
  <c r="D180" i="3" s="1"/>
  <c r="B181" i="3"/>
  <c r="D181" i="3" s="1"/>
  <c r="B183" i="3"/>
  <c r="D183" i="3" s="1"/>
  <c r="E128" i="3"/>
  <c r="E40" i="3"/>
  <c r="E163" i="3"/>
  <c r="E48" i="3"/>
  <c r="D204" i="4"/>
  <c r="B203" i="4"/>
  <c r="B204" i="4" s="1"/>
  <c r="E124" i="3"/>
  <c r="E125" i="3"/>
  <c r="E126" i="3"/>
  <c r="E140" i="3"/>
  <c r="E148" i="3"/>
  <c r="E147" i="3"/>
  <c r="E160" i="3"/>
  <c r="B131" i="3"/>
  <c r="E131" i="3" s="1"/>
  <c r="B130" i="3"/>
  <c r="E130" i="3" s="1"/>
  <c r="E33" i="3"/>
  <c r="E164" i="3"/>
  <c r="E42" i="3"/>
  <c r="E39" i="3"/>
  <c r="E94" i="3"/>
  <c r="E95" i="3"/>
  <c r="E96" i="3"/>
  <c r="E93" i="3"/>
  <c r="E112" i="3"/>
  <c r="E111" i="3"/>
  <c r="E119" i="3"/>
  <c r="E41" i="3"/>
  <c r="E69" i="3"/>
  <c r="E72" i="3"/>
  <c r="E133" i="3"/>
  <c r="E92" i="3"/>
  <c r="E159" i="3"/>
  <c r="E47" i="3"/>
  <c r="E46" i="3"/>
  <c r="E45" i="3"/>
  <c r="E129" i="3"/>
  <c r="E156" i="3"/>
  <c r="E154" i="3"/>
  <c r="E153" i="3"/>
  <c r="E152" i="3"/>
  <c r="E151" i="3"/>
  <c r="E158" i="3"/>
  <c r="E157" i="3"/>
  <c r="E134" i="3"/>
  <c r="E38" i="3"/>
  <c r="E37" i="3"/>
  <c r="E36" i="3"/>
  <c r="E35" i="3"/>
  <c r="E34" i="3"/>
  <c r="E32" i="3"/>
  <c r="E103" i="3"/>
  <c r="E110" i="3"/>
  <c r="E73" i="3"/>
  <c r="E155" i="3"/>
  <c r="E150" i="3"/>
  <c r="E149" i="3"/>
  <c r="E146" i="3"/>
  <c r="E142" i="3"/>
  <c r="E91" i="3"/>
  <c r="E56" i="3"/>
  <c r="E28" i="3"/>
  <c r="E29" i="3"/>
  <c r="E30" i="3"/>
  <c r="E165" i="3"/>
  <c r="E145" i="3"/>
  <c r="E144" i="3"/>
  <c r="E143" i="3"/>
  <c r="E141" i="3"/>
  <c r="E139" i="3"/>
  <c r="E138" i="3"/>
  <c r="E135" i="3"/>
  <c r="E132" i="3"/>
  <c r="E127" i="3"/>
  <c r="E123" i="3"/>
  <c r="E120" i="3"/>
  <c r="E118" i="3"/>
  <c r="E117" i="3"/>
  <c r="E116" i="3"/>
  <c r="E115" i="3"/>
  <c r="E114" i="3"/>
  <c r="E113" i="3"/>
  <c r="E109" i="3"/>
  <c r="E108" i="3"/>
  <c r="E107" i="3"/>
  <c r="E106" i="3"/>
  <c r="E105" i="3"/>
  <c r="E104" i="3"/>
  <c r="E102" i="3"/>
  <c r="E99" i="3"/>
  <c r="E98" i="3"/>
  <c r="E97" i="3"/>
  <c r="E90" i="3"/>
  <c r="E89" i="3"/>
  <c r="E88" i="3"/>
  <c r="E87" i="3"/>
  <c r="E86" i="3"/>
  <c r="E83" i="3"/>
  <c r="E82" i="3"/>
  <c r="E81" i="3"/>
  <c r="E80" i="3"/>
  <c r="E79" i="3"/>
  <c r="E78" i="3"/>
  <c r="E74" i="3"/>
  <c r="E71" i="3"/>
  <c r="E70" i="3"/>
  <c r="E68" i="3"/>
  <c r="E67" i="3"/>
  <c r="E66" i="3"/>
  <c r="E65" i="3"/>
  <c r="E64" i="3"/>
  <c r="E63" i="3"/>
  <c r="E60" i="3"/>
  <c r="E59" i="3"/>
  <c r="E58" i="3"/>
  <c r="E57" i="3"/>
  <c r="E55" i="3"/>
  <c r="E54" i="3"/>
  <c r="E31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B182" i="3" l="1"/>
  <c r="D182" i="3" s="1"/>
  <c r="E166" i="3"/>
  <c r="E169" i="3" s="1"/>
  <c r="B184" i="3" l="1"/>
  <c r="D18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tc={69B6DAE9-462C-5441-AA9E-BFA3DED7C77E}</author>
  </authors>
  <commentList>
    <comment ref="A158" authorId="0" shapeId="0" xr:uid="{69B6DAE9-462C-5441-AA9E-BFA3DED7C77E}">
      <text>
        <t>[Threaded comment]
Your version of Excel allows you to read this threaded comment; however, any edits to it will get removed if the file is opened in a newer version of Excel. Learn more: https://go.microsoft.com/fwlink/?linkid=870924
Comment:
    ერთჯერადი ჭიქები იქნება საჭირო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<sst xmlns="http://schemas.openxmlformats.org/spreadsheetml/2006/main" count="503" uniqueCount="366">
  <si>
    <t>დესერტი</t>
  </si>
  <si>
    <t>სასმელი</t>
  </si>
  <si>
    <t>მისამართი:</t>
  </si>
  <si>
    <t>დამკვეთი(ორგ):</t>
  </si>
  <si>
    <t>ელ. ფოსტა</t>
  </si>
  <si>
    <t>ტელეფონი:</t>
  </si>
  <si>
    <t>ს/კ(პ/ნ)</t>
  </si>
  <si>
    <t>დასახელება</t>
  </si>
  <si>
    <t>ფასი ერთეულზე</t>
  </si>
  <si>
    <t>რაოდენობა</t>
  </si>
  <si>
    <t>ჯამი</t>
  </si>
  <si>
    <t>ქათმის სალათის კანაპე</t>
  </si>
  <si>
    <t>ცეზარი ქათმის მკერდით</t>
  </si>
  <si>
    <t>ორაგულის სალათი</t>
  </si>
  <si>
    <t>კარტოფილის კროკეთსი</t>
  </si>
  <si>
    <t>საქონლის ხორცის ბურთულები</t>
  </si>
  <si>
    <t>ინვენტარი(ქირაობა, ერთ ღონისძიებაზე)</t>
  </si>
  <si>
    <t>მინი შუ</t>
  </si>
  <si>
    <t>მაკარუნი</t>
  </si>
  <si>
    <t>ცხელი კერძები ჩხირზე/ცალობით</t>
  </si>
  <si>
    <t>15</t>
  </si>
  <si>
    <t>30</t>
  </si>
  <si>
    <t>საკონტაქტო პირი(სახელი და გვარი:)</t>
  </si>
  <si>
    <t>განხორციელების თარიღი:</t>
  </si>
  <si>
    <t>საათი:</t>
  </si>
  <si>
    <t>სალათები  ინდივიდუალური</t>
  </si>
  <si>
    <t>მიტანის მომსახურება</t>
  </si>
  <si>
    <t>მომსახურე პერსონალი</t>
  </si>
  <si>
    <t>100</t>
  </si>
  <si>
    <t>ცომეული</t>
  </si>
  <si>
    <t>მინი ხაჭაპური</t>
  </si>
  <si>
    <t>მინი ლობიანი</t>
  </si>
  <si>
    <t>მინი კარტოფილის ღვეზელი</t>
  </si>
  <si>
    <t>მინი ჰოთ-დოგი</t>
  </si>
  <si>
    <t>მინი სენდვიჩი სალიამით და ყველით</t>
  </si>
  <si>
    <t>მინი სენდვიჩი შებოლილი ორაგულით</t>
  </si>
  <si>
    <t>მინი სენდვიჩი ლორით და ყველით</t>
  </si>
  <si>
    <t>მინი ჭახრაკინი</t>
  </si>
  <si>
    <t>სენდვიჩები</t>
  </si>
  <si>
    <t>მინი სენდვიჩი ქათმის სალათით</t>
  </si>
  <si>
    <t>მინი ეკლერი</t>
  </si>
  <si>
    <t>მინი ტარტი კენკრით</t>
  </si>
  <si>
    <t>მაფინი შოკოლადით</t>
  </si>
  <si>
    <t>წყლის ბოილერი</t>
  </si>
  <si>
    <t>4,35</t>
  </si>
  <si>
    <t>შებრაწული კარტოფილი</t>
  </si>
  <si>
    <t>2,15</t>
  </si>
  <si>
    <t>4,55</t>
  </si>
  <si>
    <t>პატარა ორცხობილა</t>
  </si>
  <si>
    <t>ჭვიშტარის ბურთულები</t>
  </si>
  <si>
    <t>7</t>
  </si>
  <si>
    <t>ბეინმარი</t>
  </si>
  <si>
    <t>ფალაფელის ბურთები მაწვნის სოუსით</t>
  </si>
  <si>
    <t>კიტრისა და პომიდვრის სალათი კახური ზეთითა და ნიგვზის სოუსით</t>
  </si>
  <si>
    <t>მინი სენდვიჩი ფალაფელით(ვეგეტარიანული)</t>
  </si>
  <si>
    <t>Quantity</t>
  </si>
  <si>
    <t>ინფორმაცია ღონისძიების შესახებ</t>
  </si>
  <si>
    <t>ცივი კერძები [ცალი]</t>
  </si>
  <si>
    <t>ცხელი კერძები [ცალი]</t>
  </si>
  <si>
    <t>დესერტი [ცალი]</t>
  </si>
  <si>
    <t>ალკოჰოლური სასმელი[ცალი]</t>
  </si>
  <si>
    <t>ტექნიკური და ინვენტარის ხარჯი</t>
  </si>
  <si>
    <t>ქეითერინგი</t>
  </si>
  <si>
    <t>დღგ</t>
  </si>
  <si>
    <t xml:space="preserve">ინვენტარი </t>
  </si>
  <si>
    <t>თეფში</t>
  </si>
  <si>
    <t>ჩანგალი</t>
  </si>
  <si>
    <t>ჭიქა წვენი</t>
  </si>
  <si>
    <t>ჭიქა ცქრიალა ღვინის</t>
  </si>
  <si>
    <t>ღვინის ჭიქა</t>
  </si>
  <si>
    <t>სხვა ინდივიდუალური ჭურჭელი</t>
  </si>
  <si>
    <t xml:space="preserve">სხვა </t>
  </si>
  <si>
    <t>ჩვენი საჭიროებები</t>
  </si>
  <si>
    <t>მინი სენდვიჩი სტაფილოს სალათით</t>
  </si>
  <si>
    <t>მინი სენდვიჩი ბადრიჯნითა და პესტოთი</t>
  </si>
  <si>
    <t>ერთ პერსონაზე</t>
  </si>
  <si>
    <t>მინი ბოსტნეულის ვრეპი</t>
  </si>
  <si>
    <t>მინი ქათმის მკერდის ვრეპი</t>
  </si>
  <si>
    <t>ჯამი დღგ-ს ჩათვლით</t>
  </si>
  <si>
    <t>2,05</t>
  </si>
  <si>
    <t>სხვა</t>
  </si>
  <si>
    <t>დაფები[ქვა, მეტალი, სარკე]</t>
  </si>
  <si>
    <t>N/A</t>
  </si>
  <si>
    <t>მაგიდა</t>
  </si>
  <si>
    <t>სახლის ლიმონათი [ატამი, მარაკუია, ციტრუსი]</t>
  </si>
  <si>
    <t>ფასდაკლება</t>
  </si>
  <si>
    <t>კანაპე/ვოლოვანი/ბაგეტი/დაფა</t>
  </si>
  <si>
    <t>ჭარხლის ფხალის კანაპე</t>
  </si>
  <si>
    <t>ბადრიჯნი ნიგვზით კანაპე</t>
  </si>
  <si>
    <t>გამოყვანილი ორაგულის კანაპე კრემყველით</t>
  </si>
  <si>
    <t xml:space="preserve"> </t>
  </si>
  <si>
    <t>ორაგულის ტარტარის კანაპე კრემყველით</t>
  </si>
  <si>
    <t>ხიზილალის კანაპე</t>
  </si>
  <si>
    <t>კრემყველის კანაპე</t>
  </si>
  <si>
    <t>ნადუღის კანაპე</t>
  </si>
  <si>
    <t>სტაფილოს სალათის კანაპე</t>
  </si>
  <si>
    <t>შებრაწული სულგუნის ბურთები</t>
  </si>
  <si>
    <t>ჰუმუსი ბოსტნეულით ქილაში</t>
  </si>
  <si>
    <t xml:space="preserve">გუაკამოლეს კანაპე </t>
  </si>
  <si>
    <t>კანაპე პროშუტოთი და კრემ-ყველით</t>
  </si>
  <si>
    <t>გრისინი გუაკამოლეთი ქილაში</t>
  </si>
  <si>
    <t>ქათმის სთრაიფსი</t>
  </si>
  <si>
    <t xml:space="preserve">მინი ჩიზქეიქი </t>
  </si>
  <si>
    <t>მაფინი კენკრით</t>
  </si>
  <si>
    <t>ყველისა და ძეხვის დაფა [ედამი, გაუდა, პარმეზანი, მაზდამი,                 მოცარელა, პროშუტო, სალიამი, კრეკერი, გრისინი]</t>
  </si>
  <si>
    <t>პროექტორის ფარდა 200*200</t>
  </si>
  <si>
    <t>მიკროფონი დისტანციური</t>
  </si>
  <si>
    <t>გადამცემი თავის მიკროფონი</t>
  </si>
  <si>
    <t>აქტიური დინამიკების სეტი (1500+1500watt)</t>
  </si>
  <si>
    <t>პროექტორი [ჩვ. Epson]</t>
  </si>
  <si>
    <t>არასტანდარტული</t>
  </si>
  <si>
    <t>ნაგვის ურნა</t>
  </si>
  <si>
    <t>სერვისი ერთ პერსონაზე(დანა-ჩანგალი, კოვზი, თეფში, ჭიქები სხვა...)</t>
  </si>
  <si>
    <t>ცხელი კერძის მარმიტი</t>
  </si>
  <si>
    <t>წვენის/წყლის/პუნშის დისპენსერი</t>
  </si>
  <si>
    <t>სკამი გასაშლელი[შავი]</t>
  </si>
  <si>
    <t>სკამი ტიფანი [თეთრი/ პლასტიკის გამჭვირვალე]</t>
  </si>
  <si>
    <t>სუფრა (230/330)[თეთრი/შავი/კრემისფერი]</t>
  </si>
  <si>
    <t>კოქტეილის მაგიდა სუფრით(110/80)[თეთრი/შავი]</t>
  </si>
  <si>
    <t>მაგიდა სუფრით(180/75/75)[თეთრი/შავი]</t>
  </si>
  <si>
    <t>ჩაი &amp; ყავა [ხსნადი/ბალიში]</t>
  </si>
  <si>
    <t xml:space="preserve">ცქრიალა ღვინო 0.15ლტ </t>
  </si>
  <si>
    <t>წყალი 0.5ლტ [PET]</t>
  </si>
  <si>
    <t>ნატურალური წვენი [ფორთოხალი/ალუბალი/ვაშლი]</t>
  </si>
  <si>
    <t>გრილზე შემწვარი ბოსტნეული   [სოკო, ყაბაყი, ბულგარული]</t>
  </si>
  <si>
    <t>გრილზე შებრაწული ქათმის მკერდი</t>
  </si>
  <si>
    <t>ისპანახის ფხალის კანაპე</t>
  </si>
  <si>
    <t>ფალაფელის კანაპე</t>
  </si>
  <si>
    <t>მინი ტარტი ნუშით</t>
  </si>
  <si>
    <t xml:space="preserve">ყველის დაფა [ედამი, გაუდა, პარმეზანი, მაზდამი] </t>
  </si>
  <si>
    <t>შენიშვნა</t>
  </si>
  <si>
    <t>vg</t>
  </si>
  <si>
    <t>ალერგენების შესახებ ინფორმაცია მოგვაწოდეთ წინასწარ</t>
  </si>
  <si>
    <t xml:space="preserve">გთხოვთ, შეავსოთ ცისფრად შეფერილი უჯრები </t>
  </si>
  <si>
    <t>v</t>
  </si>
  <si>
    <t>vg/n/a</t>
  </si>
  <si>
    <t>ვეგანური სალათი</t>
  </si>
  <si>
    <t>ბერძნული სალათი</t>
  </si>
  <si>
    <t>v/vg</t>
  </si>
  <si>
    <t>დენის წყარო[20მ დაშორებით ფურშეტიდან მაქსიმუმ]</t>
  </si>
  <si>
    <t>მათ შორის დღგ</t>
  </si>
  <si>
    <t>v - ვეგანური                                    vg - ვეგეტარიანული</t>
  </si>
  <si>
    <t>მინი ტორტიას ვრეპი [გუაკამოლე, სალსა]</t>
  </si>
  <si>
    <t>ნადუღი ჭვიშტარის ჩხირით ქილაში</t>
  </si>
  <si>
    <t>ფილტრის ყავა</t>
  </si>
  <si>
    <t>გრილის მომსახურება მზარეულით [საკვების გარეშე]</t>
  </si>
  <si>
    <t>განათება გირლიანდა 15მ. [მეტრში 3 ნათურა]</t>
  </si>
  <si>
    <t>წყალი 8ლტ ლიმონით და ჯინჯერით</t>
  </si>
  <si>
    <t>სნექები</t>
  </si>
  <si>
    <t>დაჭრილი ლიმონის გარნიში</t>
  </si>
  <si>
    <t>ზეთისხილის მიქსი</t>
  </si>
  <si>
    <t>თხილეულის მიქსი</t>
  </si>
  <si>
    <t>მზეზე გამომშრალი პომიდორი ქისაში ბაზილიკის სოუსით</t>
  </si>
  <si>
    <t>ქეითერინგის მაგიდების დეკორაციები</t>
  </si>
  <si>
    <t>უალკოჰოლო სასმელი [ცალი]</t>
  </si>
  <si>
    <t>მაშა</t>
  </si>
  <si>
    <t>მცირე ცალკე მდგომი ოთახი - პერსონალისთვის [6-12 კვ.]</t>
  </si>
  <si>
    <t>დაშვება ადგილზე 2 - 8 საათით ადრე [დამოკიდებულია ღონისძიებაზე] შესაძლოა წინა დღის დაშვება გახდეს საჭირო</t>
  </si>
  <si>
    <t>2.55</t>
  </si>
  <si>
    <t>1.45</t>
  </si>
  <si>
    <t>მინი ქაბაბი (ქათმის ხორცის)</t>
  </si>
  <si>
    <t>v/n/a</t>
  </si>
  <si>
    <t>ქამა სოკო ქისაში</t>
  </si>
  <si>
    <t>სოკოს მწვადი</t>
  </si>
  <si>
    <t>მინი ბოსტნეულის ღვეზელი(ტარხუნა/სოკო...სხვა)</t>
  </si>
  <si>
    <t>პუნში [ტეკილას ბაზაზე][300გრ]</t>
  </si>
  <si>
    <t>მექსიკური ტაკო [გუაკამოლე, სალსა]</t>
  </si>
  <si>
    <t>ჩირისა და ჩურჩხელის ასორტი</t>
  </si>
  <si>
    <t>ბრენდირებული მაფინი ან მაკარუნი</t>
  </si>
  <si>
    <t>მინი ბრუსკეტა</t>
  </si>
  <si>
    <t>ბრუსკეტა ხბოს ხორცით, მწყერის კვერცხის გლაზურით და პომიდორი ჩერით</t>
  </si>
  <si>
    <t>ბრუსკეტა ორაგულის ტარტარით და მდნარი ყველით</t>
  </si>
  <si>
    <t>ბრუსკეტა კალმახით, ფილადელფიის ყველით და ლიმონით</t>
  </si>
  <si>
    <t>ბრუსკეტა ვეფხვის კრევეტებით და ნაღების ყველით</t>
  </si>
  <si>
    <t>ბრუსკეტა ვეფხვის კრევეტებით და პესტოს სოუსით</t>
  </si>
  <si>
    <t>ბრუსკეტა  კრაბის სალათით  და პომიდორი ჩერით</t>
  </si>
  <si>
    <t>ბრუსკეტა ქაშაყით, მწყერის კვერცხით და მდოგვის სოუსით</t>
  </si>
  <si>
    <t>ბრუსკეტა  საქონლის ხორცით, მშრალი პომიდვრით და ყველით</t>
  </si>
  <si>
    <t>ბრუსკეტა შემწვარი ბოსტნეულით და სეზამის ზეთით</t>
  </si>
  <si>
    <t>ბრუსკეტა “ცეზარი” ქათმის მკერდით</t>
  </si>
  <si>
    <t>ბრუსკეტა ლურჯი ყველით და ხილის ჩატნით</t>
  </si>
  <si>
    <t>ბრუსკეტა  ბადრიჯნით ჩინურად</t>
  </si>
  <si>
    <t>ბრუსკეტა კონკასე თაფლის შემწვარი პომიდვრით, თიამით და ყველი სტრაჩეტელათი</t>
  </si>
  <si>
    <t>ცივი კანაპე</t>
  </si>
  <si>
    <t>ისპანახის ფხალი თხილის შიგთავსით და ბროწეულით ხრაშუნა ტოსტზე</t>
  </si>
  <si>
    <t>ბადრიჯნის ფხალი თხილის შიგთავსით და ბროწეულით ხრაშუნა ტოსტზე</t>
  </si>
  <si>
    <t>ორაგულის ტერინი ჭვავის ტოსტის პურზე წითელი ხიზილალით</t>
  </si>
  <si>
    <t>წითელი ხიზილალა მინი ბლინზე მდნარი ყველით</t>
  </si>
  <si>
    <t>გამოყვანილი ორაგული მდნარი ყველით და კაპერსით</t>
  </si>
  <si>
    <t>ცხიმიანი თევზი დამარინადებული ჭარხლით,  მდნარი ყველით და კაპერსებით</t>
  </si>
  <si>
    <t>კანაპე სალიამით პომიდვრით, სალათის ფოთლით და ზეთისხილით გახუხულ ტოსტზე</t>
  </si>
  <si>
    <t>სალიამის კონვერტი ყველის მუსით</t>
  </si>
  <si>
    <t>ქათმის რულეტი შავი ქლიავით  ტერიაკის სოუსით და ნუშის ფანტელით</t>
  </si>
  <si>
    <t>კანაპე ლორით, გამომცხვარი ჭარხლით და ყველით</t>
  </si>
  <si>
    <t>ინდაურის ლორი მანგოთი და მწვანე ხახვით</t>
  </si>
  <si>
    <t>ნადუღი პარმეზანით და ოხრახუშით</t>
  </si>
  <si>
    <t>ნესვი შეხვეული პარმულ ლორში</t>
  </si>
  <si>
    <t>არტიშოკი რომაულად პესტოს სოუსით გახუხულ ბაგეტზე</t>
  </si>
  <si>
    <t> პარმული ლორის რულეტი გამოშრალი პომიდვრით და ნაღების ყველით</t>
  </si>
  <si>
    <t>ფინიკი ყველით გახვეული პარმულ ლორში</t>
  </si>
  <si>
    <t>საქონლის ხორცი გამომშრალი პომიდვრით და რუკოლით</t>
  </si>
  <si>
    <t>ქათმის ფილე ტერიაკის სოუსში შემწვარ ანანასის კუბზე ჯანჯაფილით და  პიტნით</t>
  </si>
  <si>
    <t>ცეზარის  რულეტი ქათმის ფილეთი მექსიკურ  ტორტილაში</t>
  </si>
  <si>
    <t>კანელონი ისპანახის ბლინით ორაგულით  ფილადელფიის ყველით და ავოკადოთი</t>
  </si>
  <si>
    <t>შავი ბლინის რულეტი ავოკადო, კრაბით და ფილადელფიის ყველით</t>
  </si>
  <si>
    <t>ვეფხვისებრი კრევეტები კენკრის მარმელადის კუბებზე</t>
  </si>
  <si>
    <t>კრევეტი პომიდორი ჩერით, ნაზი ყველი მარცვლეულის ტოსტზე მწვანილით</t>
  </si>
  <si>
    <t>ვეფხვის კრევეტი ანანასის კუბიკზე, ჯანჯაფილი და პიტნის ფოთოლი</t>
  </si>
  <si>
    <t>ბლინების ქისა ორაგულითა და ფილადელფიის ყველით</t>
  </si>
  <si>
    <t>კანელონი ბადრიჯნით კრემ ყველით და გამომშრალი პომიდვრით</t>
  </si>
  <si>
    <t>კანელონი ბადრიჯნით, ნიგვზის შიგთავსით და პომიდორი ჩერით</t>
  </si>
  <si>
    <t>კარამელიზებული კაკალი ყველის კუბიკზე ყურძნით</t>
  </si>
  <si>
    <t>კანელონი ჭარხლის ბლინების  რუკოლით, პომიდვრის ჩერით და  ყველით</t>
  </si>
  <si>
    <t>პარმული ლორი პომიდორი ჩერით და მოცარელათი ჩხირზე</t>
  </si>
  <si>
    <t>ქამემბერი შავი ქლიავით და ბეკონით კრუტონზე</t>
  </si>
  <si>
    <t>ტოფუ გრილზე შემწვარი ყაბაყით</t>
  </si>
  <si>
    <t>ობიანი ყველი და მარწყვი</t>
  </si>
  <si>
    <t>ყველი კამამბერი თაფლით და კრუტონით</t>
  </si>
  <si>
    <t>კრუდიტე,  ბოსტნეულის ჩხირები დრესინგით ( პიტნის იოგურტით)</t>
  </si>
  <si>
    <t>მინი კაპრეზე დამარინადებული მოცარელათი  პომიდორი ჩერით  და პესტოს სოუსით</t>
  </si>
  <si>
    <t>მოცარელას ყველის ტრიო, პარმული ლორი და არაბიატას სოუსი</t>
  </si>
  <si>
    <t>მსუბუქად დამარილებული ორაგული მანგოს სოუსით</t>
  </si>
  <si>
    <t>ვეფხვის კრევეტი მანგოს სოუსით</t>
  </si>
  <si>
    <t>ცხარე პომიდვრის გასპაჩო ვეფხვის კრევეტებით შამფურზე</t>
  </si>
  <si>
    <t>სოკოს მუსი პურის ჩიფსებით</t>
  </si>
  <si>
    <t>სალათები ჭიქაში</t>
  </si>
  <si>
    <t> სალათი ცეზარი ქათმით, ჭიქაში</t>
  </si>
  <si>
    <t>სალათი ცეზარი ორაგულის ფილეთი, ჭიქაში</t>
  </si>
  <si>
    <t>სალათი ცეზარი კრევეტებით, ჭიქაში</t>
  </si>
  <si>
    <t>მექსიკური სალათი ჭიქაში</t>
  </si>
  <si>
    <t>სალათი ფეტა ყველით, გამომცხვარი ჭარხლით, ფიჭვის თხილით, რუკოლათი და პესტოს სოუსით</t>
  </si>
  <si>
    <t>სალათი “კრევეტების სამოთხე” კრევეტებით, ანანასით, სალათის ფოთლით, ახალი კიტრით და  თხილის სოუსით</t>
  </si>
  <si>
    <t>სალათი “ნისუაზი” თინუსით, მწყერის კვერცხით, კენიური ლობიოთი და პატარა კარტოფილით</t>
  </si>
  <si>
    <t>სალათი მოცარელათი და თაფლის პომიდვრის კონფით</t>
  </si>
  <si>
    <t>ქათმის ოლივიე</t>
  </si>
  <si>
    <t>ცომეულობა</t>
  </si>
  <si>
    <t>მინი ფენოვანი ხაჭაპური</t>
  </si>
  <si>
    <t>მინი ლობიანი ფენოვან ცომში</t>
  </si>
  <si>
    <t>მინი სოკოს ღვეზელი ფენოვან ცომში</t>
  </si>
  <si>
    <t>სოსისი ფენოვან ცომში</t>
  </si>
  <si>
    <t>მინი ღვეზელი კარამელიზირებული ხახვით და ნიგვზით</t>
  </si>
  <si>
    <t>მინი ხორცის ღვეზელი</t>
  </si>
  <si>
    <t>მინი ღვეზელი ქათმის ხორცით</t>
  </si>
  <si>
    <t>მინი პიცა ,,მარგარიტა,,</t>
  </si>
  <si>
    <t>მინი პიცა ,,მიქსი,,</t>
  </si>
  <si>
    <t>მინი პიცა პეპერონი</t>
  </si>
  <si>
    <t>ჭვიშტარი</t>
  </si>
  <si>
    <t>ქიში ბროკოლით</t>
  </si>
  <si>
    <t>ქიშლორეინი</t>
  </si>
  <si>
    <t>ქიში ქათმით</t>
  </si>
  <si>
    <t>ქიში ქათმის ხორცით და სოკო შამპინიონით</t>
  </si>
  <si>
    <t>სენდვიჩი და ბურგერი</t>
  </si>
  <si>
    <t>მინი სენდვიჩი ქათმის ხორცით</t>
  </si>
  <si>
    <t>მინი ქლაბ სენდვიჩი</t>
  </si>
  <si>
    <t>მინი ჩიზბურგერი</t>
  </si>
  <si>
    <t>მინი ჰამბურგერი</t>
  </si>
  <si>
    <t>მინი კრუასანი სალიამით და  ყველით</t>
  </si>
  <si>
    <t>მინი კრუასანი შებოლილი ორაგულით</t>
  </si>
  <si>
    <t>მინი კრუასანი ქათმის ხორცით</t>
  </si>
  <si>
    <t>მინი კრუასანი ლორით ყველით</t>
  </si>
  <si>
    <t>ცივი კერძები</t>
  </si>
  <si>
    <t>ხორცის ასორტი (ლორი, სერველატი, კარბონადი)</t>
  </si>
  <si>
    <t>ხორცის  დაფა   (შემწვარი საქონლის ხორცი, სალიამი, შებოლილი ლორი)</t>
  </si>
  <si>
    <t>თევზის  დაფა  (კალმახი , ესკოლარი, მარლინი)</t>
  </si>
  <si>
    <t>ყველის  დაფა  (სულუგუნი, მაასდამი, გაუდა)</t>
  </si>
  <si>
    <t>ყველის ასორტი ( ჯუგასი, ჩედარი, გაუდა)</t>
  </si>
  <si>
    <t>ყველის ასორტი  ( პარმეზანი, დორ ბლუ, ბრი )</t>
  </si>
  <si>
    <t>სალათი</t>
  </si>
  <si>
    <t> სალათი ცეზარი  ქათმის</t>
  </si>
  <si>
    <t>სალათი ცეზარი ორაგულის ფილეთი</t>
  </si>
  <si>
    <t>სალათი ცეზარი კრევეტებით</t>
  </si>
  <si>
    <t>მექსიკური სალათი</t>
  </si>
  <si>
    <t>სალათი ფეტა ყველით, გამომცხვარი ჭარხალით, ფიჭვის თხილით, რუკოლით და პესტოს სოუსით</t>
  </si>
  <si>
    <t>სალათი მოცარელათი და პომიდვრის კონფით</t>
  </si>
  <si>
    <t>კლასიკური ოლივიე ლორით</t>
  </si>
  <si>
    <t>ქათმის სალათი</t>
  </si>
  <si>
    <t>ცხელი კანაპე</t>
  </si>
  <si>
    <t>ბოსტნეულის მწვადი ჩხირზე (ყაბაყი, ბადრიჯანი, პომიდორი ჩერი)</t>
  </si>
  <si>
    <t>მინი ქათმის მწვადი ჩხირზე გამომცხვარი ბულგარული წიწაკით</t>
  </si>
  <si>
    <t>მინი ღორის მწვადი ბროწეულის სოუსით</t>
  </si>
  <si>
    <t>ქათმის ფილეს ბარბექიუ სეზამით</t>
  </si>
  <si>
    <t>ხბოს ხორცის მინი ბარბექიუ</t>
  </si>
  <si>
    <t>მინი ქაბაბი ლავაშით და ტყემლით</t>
  </si>
  <si>
    <t>კალმახის რულეტი ჯანჯაფილის სოუსით</t>
  </si>
  <si>
    <t>გამომცხვარი ორაგული  ისპანახით და ხიზილალის სოუსით</t>
  </si>
  <si>
    <t>ფრიტურში შემწვარი ვეფხისებრი კრევეტები პანკოთი და ჟოლოს სოუსით</t>
  </si>
  <si>
    <t>კალმარის რგოლები</t>
  </si>
  <si>
    <t>ქათმის ფილე ნაღებში სოკოთი</t>
  </si>
  <si>
    <t>ქათმის ნაგეთსი</t>
  </si>
  <si>
    <t>ხორცი ფრანგულად</t>
  </si>
  <si>
    <t>საქონლის რულეტი წითელ ღვინის სოუსში</t>
  </si>
  <si>
    <t>საქონლის სუკის მედალიონი ალუბლის სოუსით</t>
  </si>
  <si>
    <t>საქონლის ხორცის ფახიტასი</t>
  </si>
  <si>
    <t>მექსიკური კარტოფილი ტარტარის სოუსით</t>
  </si>
  <si>
    <t>ღუმელში შემწვარი კარტოფილი</t>
  </si>
  <si>
    <t>კარტოფილი ფრი</t>
  </si>
  <si>
    <t>თეთრი შოკოლადის მუსი  ბრიოშით და კარამელით</t>
  </si>
  <si>
    <t>მინი ჩიზქეიქი კენკრით</t>
  </si>
  <si>
    <t>მინი ტირამისუ</t>
  </si>
  <si>
    <t>მინი ეკლერი მოხარშული კრემით და შოკოლადით</t>
  </si>
  <si>
    <t>შუ კარამელით</t>
  </si>
  <si>
    <t>ხილის ტარტი მოხარშული კრემით (კივი, მარწყვი, ანანასი)</t>
  </si>
  <si>
    <t> კენკრის პანაკოტა</t>
  </si>
  <si>
    <t> შოკოლადის პანაკოტა</t>
  </si>
  <si>
    <t>მინი ბრაუნი</t>
  </si>
  <si>
    <t>მინი ხილის სალათი ჭიქაში</t>
  </si>
  <si>
    <t>ხილი  ჩხირზე (ანანასი, კივი, მარწყვი, ყურძენი)</t>
  </si>
  <si>
    <t>ხილის დაფა ქართული სეზონური ხილით</t>
  </si>
  <si>
    <t>ცხელი შოკოლადი  1000 მლ</t>
  </si>
  <si>
    <t>შოკოლადის შადრევანი 3ლ (3 კგ შოკოლადი, 1 კგ ანანასი, 500 გრ მარწყვი, 500 გრ მარშამლოუ)</t>
  </si>
  <si>
    <t>ჩირის  და თხილის ასორტი</t>
  </si>
  <si>
    <t>ჯამი საკვებზე</t>
  </si>
  <si>
    <t>წყაროს წყალი 500 მლ</t>
  </si>
  <si>
    <t>მინერალური წყალი 500 მლ</t>
  </si>
  <si>
    <t>წვენი “სანდორა”  250 მლ</t>
  </si>
  <si>
    <t>ფორთოხლის სახლის ლიმონათი  1000 მლ</t>
  </si>
  <si>
    <t>მარწყვის  სახლის ლიმონათი  1000 მლ</t>
  </si>
  <si>
    <t>კლასიკური სახლის ლიმონათი ფორთოხლით, ლაიმით და ლიმონით 1000 მლ</t>
  </si>
  <si>
    <t>კაკაო 1000 მლ</t>
  </si>
  <si>
    <t>გლინტვეინი/უალკოჰოლო პუნში 1000 მლ</t>
  </si>
  <si>
    <t>გლინტვეინი / ალკოჰოლური პუნში 1000 მლ</t>
  </si>
  <si>
    <t>ჩაი (შავი, მწვანე ან  ხილის) 200 მლ</t>
  </si>
  <si>
    <t>ხსნადი ყავა “Carte Noire” 200 მლ</t>
  </si>
  <si>
    <t>ფილტრის ყავა 200 მლ</t>
  </si>
  <si>
    <t>“ბადაგონი” ცქრიალა ღვინო 150 მლ</t>
  </si>
  <si>
    <t>“ბადაგონი” თეთრი მშრალი ღვინო – წინანდალი 150 მლ</t>
  </si>
  <si>
    <t>“ბადაგონი” წითელი მშრალი ღვინო – საფერავი 150 მლ</t>
  </si>
  <si>
    <t>მინი სტაფილოს ნამცხვარი</t>
  </si>
  <si>
    <t>მინი ვაშლის ღვეზელი</t>
  </si>
  <si>
    <t>კრევეტები ტკბილ-ცხარე სოუსში</t>
  </si>
  <si>
    <t>მოცარელას ჩხირები</t>
  </si>
  <si>
    <t>წითელი ტუნას კანაპე</t>
  </si>
  <si>
    <t>მინი ბრუსკეტა პომიდორი ჩერით</t>
  </si>
  <si>
    <t>მინიმალური შეკვეთის ნამეტი</t>
  </si>
  <si>
    <t>ფილტრის ყავის აპარატი</t>
  </si>
  <si>
    <t>ყველისა და თხილის დაფა პრემიუმი [ედამი, გაუდა, პარმეზანი,  მაზდამი, მოცარელა]</t>
  </si>
  <si>
    <t>ბოთლის რქაწითელი 0.15ლტ</t>
  </si>
  <si>
    <t>ბოთლის საფერავი 0.15ლტ</t>
  </si>
  <si>
    <t>გაუდა და პომიდორი ჩერი ჩხირზე</t>
  </si>
  <si>
    <t>პუფი</t>
  </si>
  <si>
    <t xml:space="preserve">მიტანა არასტანდარტული </t>
  </si>
  <si>
    <t>ყინულის თასი ყინულით</t>
  </si>
  <si>
    <t>ტუნას კანაპე ლაიმით</t>
  </si>
  <si>
    <t>ბარმენი  [კოქტეილ ბარი][სასმელის გარეშე][ინვენტარით მინიმალური სახარჯი მასალებით]</t>
  </si>
  <si>
    <t>დიფების დაფა(ჰუმუსი, გუაკამოლე, სალსა, კიტრი, სტაფილო, ტორტიას ჩიფსი...)</t>
  </si>
  <si>
    <t>მინი ჩიზბურგერი [ქათმის და საქონლის ხორცით]</t>
  </si>
  <si>
    <t>მინი ტარტი შოკოლადით (ან მარილიანი კარამელი)</t>
  </si>
  <si>
    <t xml:space="preserve">მინი ტარტი კრემით </t>
  </si>
  <si>
    <t>მაგიდა[ცალკე/იმავე პერსონალის ოთახში], თუ ვერ უზუნველყოფთ, ჩვენ წამოვიღებთ</t>
  </si>
  <si>
    <t>შოკოლადის ენერჯი ბურთულა თხილით</t>
  </si>
  <si>
    <t>ქოქოსის ენერჯი ბურთულა თხილით</t>
  </si>
  <si>
    <t>წვენი -  ჭარხალი, სტაფილო, ვაშლი</t>
  </si>
  <si>
    <t>წვენი -  ჯინჯერი, მარწყვი, ვაშლი</t>
  </si>
  <si>
    <t>"დესერტი"</t>
  </si>
  <si>
    <t>გამაგრილებელი</t>
  </si>
  <si>
    <t>ყავა</t>
  </si>
  <si>
    <t>სერვისი, პერსონალი და ტექნიკური ხარჯი</t>
  </si>
  <si>
    <r>
      <t xml:space="preserve">ფილტრის ყავა </t>
    </r>
    <r>
      <rPr>
        <b/>
        <sz val="10"/>
        <rFont val="Sylfaen"/>
      </rPr>
      <t xml:space="preserve"> </t>
    </r>
  </si>
  <si>
    <t>ტორტიას ჩიფსი (1კგ)</t>
  </si>
  <si>
    <t xml:space="preserve">კარტოფილი ფრი </t>
  </si>
  <si>
    <t>პიცეტა (9 სმ)</t>
  </si>
  <si>
    <t>კრევეტის კანაპე</t>
  </si>
  <si>
    <t>გოგრის კანაპე</t>
  </si>
  <si>
    <t>ბრაუნი ნიგვზით</t>
  </si>
  <si>
    <t>vg/v</t>
  </si>
  <si>
    <t>მინერალური წყალი 0.5 ლტ [PET]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</si>
</sst>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0"/>
      <color rgb="FF000000"/>
      <name val="Sylfaen"/>
    </font>
    <font>
      <sz val="10"/>
      <color theme="1"/>
      <name val="Sylfaen"/>
    </font>
    <font>
      <b/>
      <sz val="10"/>
      <color theme="1"/>
      <name val="Sylfaen"/>
    </font>
    <font>
      <sz val="10"/>
      <color rgb="FF000000"/>
      <name val="Sylfaen"/>
    </font>
    <font>
      <sz val="10"/>
      <name val="Sylfaen"/>
    </font>
    <font>
      <b/>
      <sz val="10"/>
      <name val="Sylfaen"/>
    </font>
    <font>
      <sz val="15"/>
      <color rgb="FF000000"/>
      <name val="Sylfaen"/>
    </font>
    <font>
      <sz val="11"/>
      <color theme="1"/>
      <name val="Sylfaen"/>
    </font>
    <font>
      <sz val="11"/>
      <name val="Sylfaen"/>
    </font>
    <font>
      <b/>
      <sz val="11"/>
      <color theme="1"/>
      <name val="Sylfaen"/>
    </font>
    <font>
      <b/>
      <sz val="11"/>
      <color rgb="FF000000"/>
      <name val="Sylfaen"/>
      <charset val="1"/>
    </font>
  </fonts>
  <fills count="11">
    <fill>
      <patternFill patternType="none"/>
    </fill>
    <fill>
      <patternFill patternType="gray125"/>
    </fill>
    <fill>
      <patternFill patternType="solid">
        <fgColor rgb="FFF4B083"/>
        <bgColor rgb="FFF4B083"/>
      </patternFill>
    </fill>
    <fill>
      <patternFill patternType="solid">
        <fgColor rgb="FF8EAADB"/>
        <bgColor rgb="FF8EAADB"/>
      </patternFill>
    </fill>
    <fill>
      <patternFill patternType="solid">
        <fgColor rgb="FF00B0F0"/>
        <bgColor rgb="FF00B0F0"/>
      </patternFill>
    </fill>
    <fill>
      <patternFill patternType="solid">
        <fgColor rgb="FF00B0F0"/>
        <bgColor indexed="64"/>
      </patternFill>
    </fill>
    <fill>
      <patternFill patternType="solid">
        <fgColor rgb="FFF25D42"/>
        <bgColor indexed="64"/>
      </patternFill>
    </fill>
    <fill>
      <patternFill patternType="solid">
        <fgColor rgb="FFF25D42"/>
        <bgColor rgb="FFFF0000"/>
      </patternFill>
    </fill>
    <fill>
      <patternFill patternType="solid">
        <fgColor theme="0"/>
        <bgColor rgb="FFFF0000"/>
      </patternFill>
    </fill>
    <fill>
      <patternFill patternType="solid">
        <fgColor rgb="FFEA5A40"/>
        <bgColor indexed="64"/>
      </patternFill>
    </fill>
    <fill>
      <patternFill patternType="solid">
        <fgColor rgb="FFEA5A40"/>
        <bgColor rgb="FF000000"/>
      </patternFill>
    </fill>
  </fills>
  <borders count="32">
    <border>
      <left/>
      <right/>
      <top/>
      <bottom/>
      <diagonal/>
    </border>
    <border>
      <left style="thick">
        <color rgb="FF171616"/>
      </left>
      <right style="thick">
        <color rgb="FF171616"/>
      </right>
      <top style="thick">
        <color rgb="FF171616"/>
      </top>
      <bottom style="thick">
        <color rgb="FF171616"/>
      </bottom>
      <diagonal/>
    </border>
    <border>
      <left/>
      <right/>
      <top style="thick">
        <color rgb="FF171616"/>
      </top>
      <bottom style="thick">
        <color rgb="FF000000"/>
      </bottom>
      <diagonal/>
    </border>
    <border>
      <left style="thick">
        <color rgb="FF171616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3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wrapText="1"/>
    </xf>
    <xf numFmtId="0" fontId="2" fillId="2" borderId="4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indent="1"/>
    </xf>
    <xf numFmtId="0" fontId="2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wrapText="1"/>
    </xf>
    <xf numFmtId="0" fontId="2" fillId="3" borderId="4" xfId="0" applyFont="1" applyFill="1" applyBorder="1" applyAlignment="1">
      <alignment horizontal="right"/>
    </xf>
    <xf numFmtId="0" fontId="3" fillId="3" borderId="4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center"/>
    </xf>
    <xf numFmtId="0" fontId="2" fillId="0" borderId="15" xfId="0" applyFont="1" applyBorder="1" applyAlignment="1">
      <alignment wrapText="1"/>
    </xf>
    <xf numFmtId="0" fontId="2" fillId="0" borderId="6" xfId="0" applyFont="1" applyBorder="1" applyAlignment="1">
      <alignment horizontal="right"/>
    </xf>
    <xf numFmtId="0" fontId="3" fillId="4" borderId="6" xfId="0" applyFont="1" applyFill="1" applyBorder="1"/>
    <xf numFmtId="0" fontId="2" fillId="0" borderId="11" xfId="0" applyFont="1" applyBorder="1"/>
    <xf numFmtId="0" fontId="2" fillId="0" borderId="11" xfId="0" applyFont="1" applyBorder="1" applyAlignment="1">
      <alignment horizontal="center"/>
    </xf>
    <xf numFmtId="0" fontId="2" fillId="0" borderId="16" xfId="0" applyFont="1" applyBorder="1" applyAlignment="1">
      <alignment wrapText="1"/>
    </xf>
    <xf numFmtId="0" fontId="2" fillId="0" borderId="5" xfId="0" applyFont="1" applyBorder="1" applyAlignment="1">
      <alignment horizontal="right"/>
    </xf>
    <xf numFmtId="0" fontId="3" fillId="4" borderId="5" xfId="0" applyFont="1" applyFill="1" applyBorder="1"/>
    <xf numFmtId="0" fontId="2" fillId="0" borderId="9" xfId="0" applyFont="1" applyBorder="1"/>
    <xf numFmtId="0" fontId="2" fillId="0" borderId="9" xfId="0" applyFont="1" applyBorder="1" applyAlignment="1">
      <alignment horizontal="center"/>
    </xf>
    <xf numFmtId="0" fontId="4" fillId="0" borderId="16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2" fillId="0" borderId="8" xfId="0" applyFont="1" applyBorder="1" applyAlignment="1">
      <alignment horizontal="right"/>
    </xf>
    <xf numFmtId="0" fontId="3" fillId="4" borderId="8" xfId="0" applyFont="1" applyFill="1" applyBorder="1"/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0" fontId="2" fillId="0" borderId="19" xfId="0" applyFont="1" applyBorder="1" applyAlignment="1">
      <alignment horizontal="right"/>
    </xf>
    <xf numFmtId="0" fontId="3" fillId="4" borderId="19" xfId="0" applyFont="1" applyFill="1" applyBorder="1"/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5" xfId="0" applyFont="1" applyBorder="1"/>
    <xf numFmtId="0" fontId="2" fillId="0" borderId="25" xfId="0" applyFont="1" applyBorder="1" applyAlignment="1">
      <alignment horizontal="center"/>
    </xf>
    <xf numFmtId="0" fontId="5" fillId="0" borderId="16" xfId="0" applyFont="1" applyBorder="1" applyAlignment="1">
      <alignment wrapText="1"/>
    </xf>
    <xf numFmtId="0" fontId="5" fillId="0" borderId="5" xfId="0" applyFont="1" applyBorder="1" applyAlignment="1">
      <alignment horizontal="right"/>
    </xf>
    <xf numFmtId="0" fontId="5" fillId="0" borderId="23" xfId="0" applyFont="1" applyBorder="1" applyAlignment="1">
      <alignment wrapText="1"/>
    </xf>
    <xf numFmtId="0" fontId="5" fillId="0" borderId="24" xfId="0" applyFont="1" applyBorder="1" applyAlignment="1">
      <alignment horizontal="right"/>
    </xf>
    <xf numFmtId="0" fontId="5" fillId="0" borderId="8" xfId="0" applyFont="1" applyBorder="1" applyAlignment="1">
      <alignment horizontal="right"/>
    </xf>
    <xf numFmtId="0" fontId="6" fillId="5" borderId="8" xfId="0" applyFont="1" applyFill="1" applyBorder="1"/>
    <xf numFmtId="0" fontId="4" fillId="0" borderId="22" xfId="0" applyFont="1" applyBorder="1" applyAlignment="1">
      <alignment wrapText="1"/>
    </xf>
    <xf numFmtId="0" fontId="4" fillId="0" borderId="15" xfId="0" applyFont="1" applyBorder="1" applyAlignment="1">
      <alignment wrapText="1"/>
    </xf>
    <xf numFmtId="0" fontId="4" fillId="0" borderId="18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3" fillId="5" borderId="5" xfId="0" applyFont="1" applyFill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3" fillId="5" borderId="19" xfId="0" applyFont="1" applyFill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3" fillId="5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3" fillId="5" borderId="26" xfId="0" applyFont="1" applyFill="1" applyBorder="1" applyAlignment="1">
      <alignment horizontal="right"/>
    </xf>
    <xf numFmtId="0" fontId="2" fillId="0" borderId="27" xfId="0" applyFont="1" applyBorder="1" applyAlignment="1">
      <alignment horizontal="right"/>
    </xf>
    <xf numFmtId="0" fontId="2" fillId="0" borderId="27" xfId="0" applyFont="1" applyBorder="1" applyAlignment="1">
      <alignment horizontal="center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3" fillId="5" borderId="8" xfId="0" applyFont="1" applyFill="1" applyBorder="1"/>
    <xf numFmtId="0" fontId="2" fillId="0" borderId="12" xfId="0" applyFont="1" applyBorder="1" applyAlignment="1">
      <alignment horizontal="right"/>
    </xf>
    <xf numFmtId="0" fontId="2" fillId="0" borderId="14" xfId="0" applyFont="1" applyBorder="1" applyAlignment="1">
      <alignment horizontal="right"/>
    </xf>
    <xf numFmtId="0" fontId="3" fillId="0" borderId="7" xfId="0" applyFont="1" applyBorder="1" applyAlignment="1">
      <alignment wrapText="1"/>
    </xf>
    <xf numFmtId="9" fontId="2" fillId="0" borderId="9" xfId="0" applyNumberFormat="1" applyFont="1" applyBorder="1" applyAlignment="1">
      <alignment horizontal="right"/>
    </xf>
    <xf numFmtId="9" fontId="2" fillId="0" borderId="0" xfId="0" applyNumberFormat="1" applyFont="1" applyAlignment="1">
      <alignment horizontal="center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wrapText="1"/>
    </xf>
    <xf numFmtId="0" fontId="2" fillId="0" borderId="29" xfId="0" applyFont="1" applyBorder="1" applyAlignment="1">
      <alignment wrapText="1"/>
    </xf>
    <xf numFmtId="0" fontId="2" fillId="0" borderId="28" xfId="0" applyFont="1" applyBorder="1" applyAlignment="1">
      <alignment horizontal="right"/>
    </xf>
    <xf numFmtId="0" fontId="2" fillId="0" borderId="30" xfId="0" applyFont="1" applyBorder="1"/>
    <xf numFmtId="0" fontId="2" fillId="0" borderId="30" xfId="0" applyFont="1" applyBorder="1" applyAlignment="1">
      <alignment horizontal="center"/>
    </xf>
    <xf numFmtId="0" fontId="3" fillId="0" borderId="28" xfId="0" applyFont="1" applyBorder="1"/>
    <xf numFmtId="164" fontId="3" fillId="0" borderId="0" xfId="0" applyNumberFormat="1" applyFont="1"/>
    <xf numFmtId="0" fontId="2" fillId="0" borderId="31" xfId="0" applyFont="1" applyBorder="1" applyAlignment="1">
      <alignment horizontal="center"/>
    </xf>
    <xf numFmtId="0" fontId="2" fillId="0" borderId="20" xfId="0" applyFont="1" applyBorder="1"/>
    <xf numFmtId="164" fontId="2" fillId="7" borderId="4" xfId="0" applyNumberFormat="1" applyFont="1" applyFill="1" applyBorder="1"/>
    <xf numFmtId="164" fontId="2" fillId="8" borderId="4" xfId="0" applyNumberFormat="1" applyFont="1" applyFill="1" applyBorder="1"/>
    <xf numFmtId="16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right" wrapText="1"/>
    </xf>
    <xf numFmtId="14" fontId="1" fillId="4" borderId="1" xfId="0" applyNumberFormat="1" applyFont="1" applyFill="1" applyBorder="1" applyAlignment="1">
      <alignment horizontal="right" wrapText="1"/>
    </xf>
    <xf numFmtId="20" fontId="1" fillId="4" borderId="1" xfId="0" applyNumberFormat="1" applyFont="1" applyFill="1" applyBorder="1" applyAlignment="1">
      <alignment horizontal="right" wrapText="1"/>
    </xf>
    <xf numFmtId="0" fontId="4" fillId="0" borderId="0" xfId="0" applyFont="1"/>
    <xf numFmtId="2" fontId="2" fillId="0" borderId="8" xfId="0" applyNumberFormat="1" applyFont="1" applyBorder="1" applyAlignment="1">
      <alignment horizontal="right"/>
    </xf>
    <xf numFmtId="164" fontId="2" fillId="0" borderId="4" xfId="0" applyNumberFormat="1" applyFont="1" applyBorder="1"/>
    <xf numFmtId="0" fontId="6" fillId="0" borderId="5" xfId="0" applyFont="1" applyBorder="1"/>
    <xf numFmtId="0" fontId="6" fillId="0" borderId="5" xfId="0" applyFont="1" applyBorder="1" applyAlignment="1">
      <alignment horizontal="right"/>
    </xf>
    <xf numFmtId="0" fontId="5" fillId="0" borderId="5" xfId="0" applyFont="1" applyBorder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indent="1"/>
    </xf>
    <xf numFmtId="0" fontId="5" fillId="0" borderId="0" xfId="0" applyFont="1" applyAlignment="1">
      <alignment horizontal="right"/>
    </xf>
    <xf numFmtId="0" fontId="6" fillId="0" borderId="0" xfId="0" applyFont="1"/>
    <xf numFmtId="0" fontId="5" fillId="0" borderId="0" xfId="0" applyFont="1"/>
    <xf numFmtId="0" fontId="6" fillId="0" borderId="0" xfId="0" applyFont="1" applyAlignment="1">
      <alignment wrapText="1"/>
    </xf>
    <xf numFmtId="9" fontId="5" fillId="0" borderId="0" xfId="0" applyNumberFormat="1" applyFont="1" applyAlignment="1">
      <alignment horizontal="right"/>
    </xf>
    <xf numFmtId="164" fontId="5" fillId="0" borderId="0" xfId="0" applyNumberFormat="1" applyFont="1"/>
    <xf numFmtId="0" fontId="6" fillId="0" borderId="5" xfId="0" applyFont="1" applyBorder="1" applyAlignment="1">
      <alignment wrapText="1"/>
    </xf>
    <xf numFmtId="9" fontId="5" fillId="0" borderId="5" xfId="0" applyNumberFormat="1" applyFont="1" applyBorder="1" applyAlignment="1">
      <alignment horizontal="right"/>
    </xf>
    <xf numFmtId="164" fontId="5" fillId="0" borderId="5" xfId="0" applyNumberFormat="1" applyFont="1" applyBorder="1"/>
    <xf numFmtId="0" fontId="7" fillId="0" borderId="0" xfId="0" applyFont="1" applyAlignment="1">
      <alignment wrapText="1"/>
    </xf>
    <xf numFmtId="0" fontId="8" fillId="0" borderId="0" xfId="0" applyFont="1"/>
    <xf numFmtId="0" fontId="8" fillId="0" borderId="0" xfId="0" applyFont="1" applyAlignment="1">
      <alignment wrapText="1"/>
    </xf>
    <xf numFmtId="0" fontId="9" fillId="0" borderId="0" xfId="0" applyFont="1"/>
    <xf numFmtId="164" fontId="5" fillId="9" borderId="5" xfId="0" applyNumberFormat="1" applyFont="1" applyFill="1" applyBorder="1"/>
    <xf numFmtId="0" fontId="10" fillId="9" borderId="5" xfId="0" applyFont="1" applyFill="1" applyBorder="1" applyAlignment="1">
      <alignment wrapText="1"/>
    </xf>
    <xf numFmtId="0" fontId="10" fillId="9" borderId="5" xfId="0" applyFont="1" applyFill="1" applyBorder="1"/>
    <xf numFmtId="0" fontId="5" fillId="0" borderId="5" xfId="0" applyFont="1" applyBorder="1" applyAlignment="1">
      <alignment horizontal="left" indent="1"/>
    </xf>
    <xf numFmtId="0" fontId="10" fillId="0" borderId="5" xfId="0" applyFont="1" applyBorder="1"/>
    <xf numFmtId="0" fontId="11" fillId="10" borderId="5" xfId="0" applyFont="1" applyFill="1" applyBorder="1" applyAlignment="1">
      <alignment wrapText="1"/>
    </xf>
    <xf numFmtId="0" fontId="2" fillId="4" borderId="5" xfId="0" applyFont="1" applyFill="1" applyBorder="1"/>
    <xf numFmtId="0" fontId="2" fillId="0" borderId="4" xfId="0" applyFont="1" applyBorder="1" applyAlignment="1">
      <alignment wrapText="1"/>
    </xf>
    <xf numFmtId="164" fontId="3" fillId="0" borderId="13" xfId="0" applyNumberFormat="1" applyFont="1" applyBorder="1"/>
    <xf numFmtId="0" fontId="1" fillId="6" borderId="3" xfId="0" applyFont="1" applyFill="1" applyBorder="1" applyAlignment="1">
      <alignment horizontal="center" wrapText="1"/>
    </xf>
    <xf numFmtId="0" fontId="1" fillId="6" borderId="0" xfId="0" applyFont="1" applyFill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A5A40"/>
      <color rgb="FFF25D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uka Koberidze" id="{0ED523BE-5FF0-8B40-AC0A-E502E203D907}" userId="3e965db180ce4675" providerId="Windows Live"/>
</personList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58" dT="2025-05-27T13:22:08.12" personId="{0ED523BE-5FF0-8B40-AC0A-E502E203D907}" id="{69B6DAE9-462C-5441-AA9E-BFA3DED7C77E}">
    <text>ერთჯერადი ჭიქები იქნება საჭირო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04B0A-DA4B-B248-AF0B-5FA933B4D130}">
  <dimension ref="A1:G227"/>
  <sheetViews>
    <sheetView tabSelected="1" topLeftCell="A168" zoomScale="108" zoomScaleNormal="100" workbookViewId="0">
      <selection activeCell="B178" sqref="B178"/>
    </sheetView>
  </sheetViews>
  <sheetFormatPr baseColWidth="10" defaultColWidth="0" defaultRowHeight="14" zeroHeight="1" x14ac:dyDescent="0.2"/>
  <cols>
    <col min="1" max="1" width="45" style="6" customWidth="1"/>
    <col min="2" max="2" width="23.1640625" style="7" bestFit="1" customWidth="1"/>
    <col min="3" max="3" width="16.83203125" style="7" customWidth="1"/>
    <col min="4" max="4" width="12.33203125" style="8" customWidth="1"/>
    <col min="5" max="5" width="8.6640625" style="5" customWidth="1"/>
    <col min="6" max="6" width="10.83203125" style="4" customWidth="1"/>
    <col min="7" max="7" width="0.1640625" style="5" customWidth="1"/>
    <col min="8" max="16384" width="10.83203125" style="5" hidden="1"/>
  </cols>
  <sheetData>
    <row r="1" spans="1:6" ht="17" thickTop="1" thickBot="1" x14ac:dyDescent="0.25">
      <c r="A1" s="2" t="s">
        <v>23</v>
      </c>
      <c r="B1" s="90"/>
      <c r="C1" s="122" t="e" vm="1">
        <v>#VALUE!</v>
      </c>
      <c r="D1" s="123"/>
      <c r="E1" s="123"/>
    </row>
    <row r="2" spans="1:6" ht="17" thickTop="1" thickBot="1" x14ac:dyDescent="0.25">
      <c r="A2" s="2" t="s">
        <v>24</v>
      </c>
      <c r="B2" s="91"/>
      <c r="C2" s="122"/>
      <c r="D2" s="123"/>
      <c r="E2" s="123"/>
    </row>
    <row r="3" spans="1:6" ht="17" thickTop="1" thickBot="1" x14ac:dyDescent="0.25">
      <c r="A3" s="2" t="s">
        <v>2</v>
      </c>
      <c r="B3" s="1"/>
      <c r="C3" s="122"/>
      <c r="D3" s="123"/>
      <c r="E3" s="123"/>
      <c r="F3" s="5"/>
    </row>
    <row r="4" spans="1:6" ht="17" thickTop="1" thickBot="1" x14ac:dyDescent="0.25">
      <c r="A4" s="2" t="s">
        <v>3</v>
      </c>
      <c r="B4" s="1"/>
      <c r="C4" s="122"/>
      <c r="D4" s="123"/>
      <c r="E4" s="123"/>
    </row>
    <row r="5" spans="1:6" ht="17" thickTop="1" thickBot="1" x14ac:dyDescent="0.25">
      <c r="A5" s="2" t="s">
        <v>22</v>
      </c>
      <c r="B5" s="1"/>
      <c r="C5" s="122"/>
      <c r="D5" s="123"/>
      <c r="E5" s="123"/>
    </row>
    <row r="6" spans="1:6" ht="17" thickTop="1" thickBot="1" x14ac:dyDescent="0.25">
      <c r="A6" s="2" t="s">
        <v>4</v>
      </c>
      <c r="B6" s="1"/>
      <c r="C6" s="122"/>
      <c r="D6" s="123"/>
      <c r="E6" s="123"/>
    </row>
    <row r="7" spans="1:6" ht="17" thickTop="1" thickBot="1" x14ac:dyDescent="0.25">
      <c r="A7" s="2" t="s">
        <v>5</v>
      </c>
      <c r="B7" s="1"/>
      <c r="C7" s="122"/>
      <c r="D7" s="123"/>
      <c r="E7" s="123"/>
    </row>
    <row r="8" spans="1:6" ht="17" thickTop="1" thickBot="1" x14ac:dyDescent="0.25">
      <c r="A8" s="3" t="s">
        <v>6</v>
      </c>
      <c r="B8" s="1"/>
      <c r="C8" s="122"/>
      <c r="D8" s="123"/>
      <c r="E8" s="123"/>
    </row>
    <row r="9" spans="1:6" ht="15" thickTop="1" x14ac:dyDescent="0.2">
      <c r="F9" s="5"/>
    </row>
    <row r="10" spans="1:6" ht="30" x14ac:dyDescent="0.2">
      <c r="A10" s="9" t="s">
        <v>133</v>
      </c>
      <c r="B10" s="10" t="s">
        <v>141</v>
      </c>
      <c r="C10" s="88"/>
      <c r="D10" s="92"/>
      <c r="E10" s="12"/>
    </row>
    <row r="11" spans="1:6" ht="30" x14ac:dyDescent="0.2">
      <c r="A11" s="13" t="s">
        <v>132</v>
      </c>
      <c r="B11" s="10"/>
      <c r="C11" s="11"/>
      <c r="D11"/>
      <c r="E11" s="12"/>
      <c r="F11" s="5"/>
    </row>
    <row r="12" spans="1:6" ht="15" thickBot="1" x14ac:dyDescent="0.25"/>
    <row r="13" spans="1:6" ht="16" thickBot="1" x14ac:dyDescent="0.25">
      <c r="A13" s="14" t="s">
        <v>7</v>
      </c>
      <c r="B13" s="15" t="s">
        <v>8</v>
      </c>
      <c r="C13" s="15" t="s">
        <v>110</v>
      </c>
      <c r="D13" s="15" t="s">
        <v>9</v>
      </c>
      <c r="E13" s="15" t="s">
        <v>10</v>
      </c>
      <c r="F13" s="16" t="s">
        <v>130</v>
      </c>
    </row>
    <row r="14" spans="1:6" ht="16" thickBot="1" x14ac:dyDescent="0.25">
      <c r="A14" s="17" t="s">
        <v>86</v>
      </c>
      <c r="B14" s="18"/>
      <c r="C14" s="18"/>
      <c r="D14" s="19"/>
      <c r="E14" s="20"/>
      <c r="F14" s="21"/>
    </row>
    <row r="15" spans="1:6" ht="15" x14ac:dyDescent="0.2">
      <c r="A15" s="22" t="s">
        <v>129</v>
      </c>
      <c r="B15" s="23">
        <v>3.95</v>
      </c>
      <c r="C15" s="23"/>
      <c r="D15" s="29"/>
      <c r="E15" s="25">
        <f t="shared" ref="E15:E31" si="0">SUM(B15*D15)</f>
        <v>0</v>
      </c>
      <c r="F15" s="26" t="s">
        <v>131</v>
      </c>
    </row>
    <row r="16" spans="1:6" ht="30" x14ac:dyDescent="0.2">
      <c r="A16" s="27" t="s">
        <v>335</v>
      </c>
      <c r="B16" s="28">
        <v>4.95</v>
      </c>
      <c r="C16" s="28"/>
      <c r="D16" s="29"/>
      <c r="E16" s="30">
        <f t="shared" si="0"/>
        <v>0</v>
      </c>
      <c r="F16" s="31" t="s">
        <v>131</v>
      </c>
    </row>
    <row r="17" spans="1:6" ht="45" x14ac:dyDescent="0.2">
      <c r="A17" s="27" t="s">
        <v>104</v>
      </c>
      <c r="B17" s="28">
        <v>8.9499999999999993</v>
      </c>
      <c r="C17" s="28"/>
      <c r="D17" s="29"/>
      <c r="E17" s="30">
        <f t="shared" si="0"/>
        <v>0</v>
      </c>
      <c r="F17" s="31"/>
    </row>
    <row r="18" spans="1:6" ht="15" x14ac:dyDescent="0.2">
      <c r="A18" s="27" t="s">
        <v>126</v>
      </c>
      <c r="B18" s="28">
        <v>3.5</v>
      </c>
      <c r="C18" s="28"/>
      <c r="D18" s="29"/>
      <c r="E18" s="30">
        <f>SUM(B18*D18)</f>
        <v>0</v>
      </c>
      <c r="F18" s="31" t="s">
        <v>134</v>
      </c>
    </row>
    <row r="19" spans="1:6" ht="15" x14ac:dyDescent="0.2">
      <c r="A19" s="27" t="s">
        <v>87</v>
      </c>
      <c r="B19" s="28">
        <v>3.5</v>
      </c>
      <c r="C19" s="28"/>
      <c r="D19" s="29"/>
      <c r="E19" s="30">
        <f>SUM(B19*D19)</f>
        <v>0</v>
      </c>
      <c r="F19" s="31" t="s">
        <v>134</v>
      </c>
    </row>
    <row r="20" spans="1:6" ht="15" x14ac:dyDescent="0.2">
      <c r="A20" s="27" t="s">
        <v>88</v>
      </c>
      <c r="B20" s="28">
        <v>3.5</v>
      </c>
      <c r="C20" s="28"/>
      <c r="D20" s="119"/>
      <c r="E20" s="30">
        <f t="shared" si="0"/>
        <v>0</v>
      </c>
      <c r="F20" s="31" t="s">
        <v>134</v>
      </c>
    </row>
    <row r="21" spans="1:6" ht="15" x14ac:dyDescent="0.2">
      <c r="A21" s="27" t="s">
        <v>89</v>
      </c>
      <c r="B21" s="28">
        <v>4.7</v>
      </c>
      <c r="C21" s="28"/>
      <c r="D21" s="29"/>
      <c r="E21" s="30">
        <f t="shared" si="0"/>
        <v>0</v>
      </c>
      <c r="F21" s="31"/>
    </row>
    <row r="22" spans="1:6" ht="15" x14ac:dyDescent="0.2">
      <c r="A22" s="32" t="s">
        <v>91</v>
      </c>
      <c r="B22" s="28">
        <v>4.3499999999999996</v>
      </c>
      <c r="C22" s="28"/>
      <c r="D22" s="29"/>
      <c r="E22" s="30">
        <f t="shared" si="0"/>
        <v>0</v>
      </c>
      <c r="F22" s="31"/>
    </row>
    <row r="23" spans="1:6" ht="15" x14ac:dyDescent="0.2">
      <c r="A23" s="27" t="s">
        <v>92</v>
      </c>
      <c r="B23" s="28">
        <v>4.3499999999999996</v>
      </c>
      <c r="C23" s="28"/>
      <c r="D23" s="29"/>
      <c r="E23" s="30">
        <f t="shared" si="0"/>
        <v>0</v>
      </c>
      <c r="F23" s="31"/>
    </row>
    <row r="24" spans="1:6" ht="15" x14ac:dyDescent="0.2">
      <c r="A24" s="32" t="s">
        <v>93</v>
      </c>
      <c r="B24" s="28">
        <v>3.35</v>
      </c>
      <c r="C24" s="28"/>
      <c r="D24" s="29"/>
      <c r="E24" s="30">
        <f t="shared" si="0"/>
        <v>0</v>
      </c>
      <c r="F24" s="31" t="s">
        <v>131</v>
      </c>
    </row>
    <row r="25" spans="1:6" ht="15" x14ac:dyDescent="0.2">
      <c r="A25" s="32" t="s">
        <v>94</v>
      </c>
      <c r="B25" s="28">
        <v>2.95</v>
      </c>
      <c r="C25" s="28"/>
      <c r="D25" s="29"/>
      <c r="E25" s="30">
        <f t="shared" si="0"/>
        <v>0</v>
      </c>
      <c r="F25" s="31" t="s">
        <v>131</v>
      </c>
    </row>
    <row r="26" spans="1:6" ht="15" x14ac:dyDescent="0.2">
      <c r="A26" s="32" t="s">
        <v>11</v>
      </c>
      <c r="B26" s="28">
        <v>3.55</v>
      </c>
      <c r="C26" s="28"/>
      <c r="D26" s="29"/>
      <c r="E26" s="30">
        <f t="shared" si="0"/>
        <v>0</v>
      </c>
      <c r="F26" s="31"/>
    </row>
    <row r="27" spans="1:6" ht="15" x14ac:dyDescent="0.2">
      <c r="A27" s="32" t="s">
        <v>95</v>
      </c>
      <c r="B27" s="28">
        <v>2.95</v>
      </c>
      <c r="C27" s="28"/>
      <c r="D27" s="29"/>
      <c r="E27" s="30">
        <f>SUM(B27*D27)</f>
        <v>0</v>
      </c>
      <c r="F27" s="31" t="s">
        <v>134</v>
      </c>
    </row>
    <row r="28" spans="1:6" ht="15" x14ac:dyDescent="0.2">
      <c r="A28" s="32" t="s">
        <v>127</v>
      </c>
      <c r="B28" s="28">
        <v>3.35</v>
      </c>
      <c r="C28" s="28"/>
      <c r="D28" s="29"/>
      <c r="E28" s="30">
        <f t="shared" si="0"/>
        <v>0</v>
      </c>
      <c r="F28" s="31" t="s">
        <v>134</v>
      </c>
    </row>
    <row r="29" spans="1:6" ht="15" x14ac:dyDescent="0.2">
      <c r="A29" s="32" t="s">
        <v>98</v>
      </c>
      <c r="B29" s="28">
        <v>3.35</v>
      </c>
      <c r="C29" s="28"/>
      <c r="D29" s="29"/>
      <c r="E29" s="30">
        <f t="shared" si="0"/>
        <v>0</v>
      </c>
      <c r="F29" s="31" t="s">
        <v>134</v>
      </c>
    </row>
    <row r="30" spans="1:6" ht="15" x14ac:dyDescent="0.2">
      <c r="A30" s="32" t="s">
        <v>99</v>
      </c>
      <c r="B30" s="28">
        <v>4.3499999999999996</v>
      </c>
      <c r="C30" s="28"/>
      <c r="D30" s="29"/>
      <c r="E30" s="30">
        <f t="shared" si="0"/>
        <v>0</v>
      </c>
      <c r="F30" s="31"/>
    </row>
    <row r="31" spans="1:6" ht="15" x14ac:dyDescent="0.2">
      <c r="A31" s="66" t="s">
        <v>97</v>
      </c>
      <c r="B31" s="28">
        <v>4.25</v>
      </c>
      <c r="C31" s="28"/>
      <c r="D31" s="29"/>
      <c r="E31" s="30">
        <f t="shared" si="0"/>
        <v>0</v>
      </c>
      <c r="F31" s="31" t="s">
        <v>134</v>
      </c>
    </row>
    <row r="32" spans="1:6" ht="15" x14ac:dyDescent="0.2">
      <c r="A32" s="66" t="s">
        <v>100</v>
      </c>
      <c r="B32" s="28">
        <v>4.3499999999999996</v>
      </c>
      <c r="C32" s="28"/>
      <c r="D32" s="29"/>
      <c r="E32" s="30">
        <f t="shared" ref="E32:E42" si="1">SUM(B32*D32)</f>
        <v>0</v>
      </c>
      <c r="F32" s="31" t="s">
        <v>134</v>
      </c>
    </row>
    <row r="33" spans="1:6" ht="30" x14ac:dyDescent="0.2">
      <c r="A33" s="66" t="s">
        <v>344</v>
      </c>
      <c r="B33" s="28">
        <v>5.45</v>
      </c>
      <c r="C33" s="28"/>
      <c r="D33" s="29"/>
      <c r="E33" s="30">
        <f t="shared" si="1"/>
        <v>0</v>
      </c>
      <c r="F33" s="31"/>
    </row>
    <row r="34" spans="1:6" ht="15" x14ac:dyDescent="0.2">
      <c r="A34" s="66" t="s">
        <v>162</v>
      </c>
      <c r="B34" s="28">
        <v>3.85</v>
      </c>
      <c r="C34" s="28"/>
      <c r="D34" s="29"/>
      <c r="E34" s="30">
        <f t="shared" si="1"/>
        <v>0</v>
      </c>
      <c r="F34" s="31" t="s">
        <v>131</v>
      </c>
    </row>
    <row r="35" spans="1:6" ht="15" x14ac:dyDescent="0.2">
      <c r="A35" s="66" t="s">
        <v>361</v>
      </c>
      <c r="B35" s="28">
        <v>4.3499999999999996</v>
      </c>
      <c r="C35" s="28"/>
      <c r="D35" s="29"/>
      <c r="E35" s="30">
        <f t="shared" si="1"/>
        <v>0</v>
      </c>
      <c r="F35" s="31"/>
    </row>
    <row r="36" spans="1:6" ht="15" x14ac:dyDescent="0.2">
      <c r="A36" s="66" t="s">
        <v>342</v>
      </c>
      <c r="B36" s="28">
        <v>4.3499999999999996</v>
      </c>
      <c r="C36" s="23"/>
      <c r="D36" s="24"/>
      <c r="E36" s="30">
        <f t="shared" si="1"/>
        <v>0</v>
      </c>
      <c r="F36" s="26"/>
    </row>
    <row r="37" spans="1:6" ht="30" x14ac:dyDescent="0.2">
      <c r="A37" s="66" t="s">
        <v>152</v>
      </c>
      <c r="B37" s="28">
        <v>4.3499999999999996</v>
      </c>
      <c r="C37" s="28"/>
      <c r="D37" s="29"/>
      <c r="E37" s="30">
        <f t="shared" si="1"/>
        <v>0</v>
      </c>
      <c r="F37" s="31" t="s">
        <v>134</v>
      </c>
    </row>
    <row r="38" spans="1:6" ht="15" x14ac:dyDescent="0.2">
      <c r="A38" s="66" t="s">
        <v>143</v>
      </c>
      <c r="B38" s="28">
        <v>3.55</v>
      </c>
      <c r="C38" s="28"/>
      <c r="D38" s="29"/>
      <c r="E38" s="30">
        <f t="shared" si="1"/>
        <v>0</v>
      </c>
      <c r="F38" s="31"/>
    </row>
    <row r="39" spans="1:6" ht="15" x14ac:dyDescent="0.2">
      <c r="A39" s="66" t="s">
        <v>331</v>
      </c>
      <c r="B39" s="40">
        <v>6</v>
      </c>
      <c r="C39" s="40"/>
      <c r="D39" s="29"/>
      <c r="E39" s="84">
        <f t="shared" si="1"/>
        <v>0</v>
      </c>
      <c r="F39" s="55"/>
    </row>
    <row r="40" spans="1:6" ht="15" x14ac:dyDescent="0.2">
      <c r="A40" s="66" t="s">
        <v>362</v>
      </c>
      <c r="B40" s="40">
        <v>3.55</v>
      </c>
      <c r="C40" s="40"/>
      <c r="D40" s="29"/>
      <c r="E40" s="84">
        <f t="shared" si="1"/>
        <v>0</v>
      </c>
      <c r="F40" s="55"/>
    </row>
    <row r="41" spans="1:6" ht="15" x14ac:dyDescent="0.2">
      <c r="A41" s="66" t="s">
        <v>338</v>
      </c>
      <c r="B41" s="40">
        <v>2.95</v>
      </c>
      <c r="C41" s="40"/>
      <c r="D41" s="29"/>
      <c r="E41" s="84">
        <f t="shared" si="1"/>
        <v>0</v>
      </c>
      <c r="F41" s="55"/>
    </row>
    <row r="42" spans="1:6" ht="16" thickBot="1" x14ac:dyDescent="0.25">
      <c r="A42" s="34" t="s">
        <v>332</v>
      </c>
      <c r="B42" s="35">
        <v>3</v>
      </c>
      <c r="C42" s="35"/>
      <c r="D42" s="29"/>
      <c r="E42" s="37">
        <f t="shared" si="1"/>
        <v>0</v>
      </c>
      <c r="F42" s="38"/>
    </row>
    <row r="43" spans="1:6" ht="16" thickBot="1" x14ac:dyDescent="0.25">
      <c r="A43" s="6" t="s">
        <v>90</v>
      </c>
    </row>
    <row r="44" spans="1:6" ht="16" thickBot="1" x14ac:dyDescent="0.25">
      <c r="A44" s="17" t="s">
        <v>148</v>
      </c>
      <c r="B44" s="18"/>
      <c r="C44" s="18"/>
      <c r="D44" s="19"/>
      <c r="E44" s="20"/>
      <c r="F44" s="21"/>
    </row>
    <row r="45" spans="1:6" ht="15" x14ac:dyDescent="0.2">
      <c r="A45" s="22" t="s">
        <v>149</v>
      </c>
      <c r="B45" s="23">
        <v>1.55</v>
      </c>
      <c r="C45" s="23"/>
      <c r="D45" s="24"/>
      <c r="E45" s="25">
        <f t="shared" ref="E45:E48" si="2">SUM(B45*D45)</f>
        <v>0</v>
      </c>
      <c r="F45" s="26" t="s">
        <v>134</v>
      </c>
    </row>
    <row r="46" spans="1:6" ht="15" x14ac:dyDescent="0.2">
      <c r="A46" s="27" t="s">
        <v>150</v>
      </c>
      <c r="B46" s="28">
        <v>3.3</v>
      </c>
      <c r="C46" s="28"/>
      <c r="D46" s="29"/>
      <c r="E46" s="30">
        <f t="shared" si="2"/>
        <v>0</v>
      </c>
      <c r="F46" s="26" t="s">
        <v>134</v>
      </c>
    </row>
    <row r="47" spans="1:6" ht="15" x14ac:dyDescent="0.2">
      <c r="A47" s="27" t="s">
        <v>151</v>
      </c>
      <c r="B47" s="28" t="s">
        <v>44</v>
      </c>
      <c r="C47" s="28"/>
      <c r="D47" s="29"/>
      <c r="E47" s="30">
        <f t="shared" si="2"/>
        <v>0</v>
      </c>
      <c r="F47" s="26" t="s">
        <v>134</v>
      </c>
    </row>
    <row r="48" spans="1:6" ht="15" x14ac:dyDescent="0.2">
      <c r="A48" s="27" t="s">
        <v>358</v>
      </c>
      <c r="B48" s="28">
        <v>50</v>
      </c>
      <c r="C48" s="28"/>
      <c r="D48" s="29"/>
      <c r="E48" s="30">
        <f t="shared" si="2"/>
        <v>0</v>
      </c>
      <c r="F48" s="26" t="s">
        <v>134</v>
      </c>
    </row>
    <row r="49" spans="1:6" x14ac:dyDescent="0.2">
      <c r="A49" s="27"/>
      <c r="B49" s="28"/>
      <c r="C49" s="28"/>
      <c r="D49" s="29"/>
      <c r="E49" s="30"/>
      <c r="F49" s="31"/>
    </row>
    <row r="50" spans="1:6" x14ac:dyDescent="0.2">
      <c r="A50" s="27"/>
      <c r="B50" s="28"/>
      <c r="C50" s="28"/>
      <c r="D50" s="29"/>
      <c r="E50" s="30"/>
      <c r="F50" s="31"/>
    </row>
    <row r="51" spans="1:6" ht="15" thickBot="1" x14ac:dyDescent="0.25">
      <c r="A51" s="39"/>
      <c r="B51" s="35"/>
      <c r="C51" s="35"/>
      <c r="D51" s="36"/>
      <c r="E51" s="37"/>
      <c r="F51" s="38"/>
    </row>
    <row r="52" spans="1:6" ht="15" thickBot="1" x14ac:dyDescent="0.25">
      <c r="A52" s="77"/>
      <c r="B52" s="78"/>
      <c r="C52" s="78"/>
      <c r="D52" s="81"/>
      <c r="E52" s="79"/>
      <c r="F52" s="80"/>
    </row>
    <row r="53" spans="1:6" ht="16" thickBot="1" x14ac:dyDescent="0.25">
      <c r="A53" s="17" t="s">
        <v>29</v>
      </c>
      <c r="B53" s="18"/>
      <c r="C53" s="18"/>
      <c r="D53" s="19"/>
      <c r="E53" s="20"/>
      <c r="F53" s="21"/>
    </row>
    <row r="54" spans="1:6" ht="15" x14ac:dyDescent="0.2">
      <c r="A54" s="22" t="s">
        <v>30</v>
      </c>
      <c r="B54" s="23">
        <v>2.4500000000000002</v>
      </c>
      <c r="C54" s="23"/>
      <c r="D54" s="24"/>
      <c r="E54" s="25">
        <f t="shared" ref="E54:E59" si="3">SUM(B54*D54)</f>
        <v>0</v>
      </c>
      <c r="F54" s="26" t="s">
        <v>131</v>
      </c>
    </row>
    <row r="55" spans="1:6" ht="15" x14ac:dyDescent="0.2">
      <c r="A55" s="27" t="s">
        <v>31</v>
      </c>
      <c r="B55" s="28">
        <v>2.4500000000000002</v>
      </c>
      <c r="C55" s="23"/>
      <c r="D55" s="29"/>
      <c r="E55" s="30">
        <f t="shared" si="3"/>
        <v>0</v>
      </c>
      <c r="F55" s="31" t="s">
        <v>134</v>
      </c>
    </row>
    <row r="56" spans="1:6" ht="15" x14ac:dyDescent="0.2">
      <c r="A56" s="27" t="s">
        <v>360</v>
      </c>
      <c r="B56" s="28" t="s">
        <v>44</v>
      </c>
      <c r="C56" s="28"/>
      <c r="D56" s="29"/>
      <c r="E56" s="30">
        <f t="shared" si="3"/>
        <v>0</v>
      </c>
      <c r="F56" s="31" t="s">
        <v>161</v>
      </c>
    </row>
    <row r="57" spans="1:6" ht="15" x14ac:dyDescent="0.2">
      <c r="A57" s="27" t="s">
        <v>32</v>
      </c>
      <c r="B57" s="28" t="s">
        <v>79</v>
      </c>
      <c r="C57" s="28"/>
      <c r="D57" s="29"/>
      <c r="E57" s="30">
        <f t="shared" si="3"/>
        <v>0</v>
      </c>
      <c r="F57" s="31" t="s">
        <v>134</v>
      </c>
    </row>
    <row r="58" spans="1:6" ht="15" x14ac:dyDescent="0.2">
      <c r="A58" s="27" t="s">
        <v>164</v>
      </c>
      <c r="B58" s="28" t="s">
        <v>46</v>
      </c>
      <c r="C58" s="28"/>
      <c r="D58" s="29"/>
      <c r="E58" s="30">
        <f>SUM(B58*D58)</f>
        <v>0</v>
      </c>
      <c r="F58" s="31" t="s">
        <v>134</v>
      </c>
    </row>
    <row r="59" spans="1:6" ht="15" x14ac:dyDescent="0.2">
      <c r="A59" s="27" t="s">
        <v>37</v>
      </c>
      <c r="B59" s="28" t="s">
        <v>46</v>
      </c>
      <c r="C59" s="28"/>
      <c r="D59" s="29"/>
      <c r="E59" s="30">
        <f t="shared" si="3"/>
        <v>0</v>
      </c>
      <c r="F59" s="31" t="s">
        <v>131</v>
      </c>
    </row>
    <row r="60" spans="1:6" ht="16" thickBot="1" x14ac:dyDescent="0.25">
      <c r="A60" s="39" t="s">
        <v>33</v>
      </c>
      <c r="B60" s="93">
        <v>4.3499999999999996</v>
      </c>
      <c r="C60" s="35"/>
      <c r="D60" s="36"/>
      <c r="E60" s="37">
        <f>SUM(B60*D60)</f>
        <v>0</v>
      </c>
      <c r="F60" s="38"/>
    </row>
    <row r="61" spans="1:6" ht="15" thickBot="1" x14ac:dyDescent="0.25">
      <c r="C61" s="89"/>
    </row>
    <row r="62" spans="1:6" ht="16" thickBot="1" x14ac:dyDescent="0.25">
      <c r="A62" s="17" t="s">
        <v>38</v>
      </c>
      <c r="B62" s="18"/>
      <c r="C62" s="18"/>
      <c r="D62" s="19"/>
      <c r="E62" s="20"/>
      <c r="F62" s="21"/>
    </row>
    <row r="63" spans="1:6" ht="15" x14ac:dyDescent="0.2">
      <c r="A63" s="27" t="s">
        <v>34</v>
      </c>
      <c r="B63" s="28">
        <v>4.45</v>
      </c>
      <c r="C63" s="28"/>
      <c r="D63" s="29"/>
      <c r="E63" s="30">
        <f t="shared" ref="E63:E74" si="4">SUM(B63*D63)</f>
        <v>0</v>
      </c>
      <c r="F63" s="31"/>
    </row>
    <row r="64" spans="1:6" ht="15" x14ac:dyDescent="0.2">
      <c r="A64" s="27" t="s">
        <v>36</v>
      </c>
      <c r="B64" s="28">
        <v>4.45</v>
      </c>
      <c r="C64" s="28"/>
      <c r="D64" s="29"/>
      <c r="E64" s="30">
        <f t="shared" si="4"/>
        <v>0</v>
      </c>
      <c r="F64" s="31"/>
    </row>
    <row r="65" spans="1:6" ht="15" x14ac:dyDescent="0.2">
      <c r="A65" s="27" t="s">
        <v>39</v>
      </c>
      <c r="B65" s="28">
        <v>4.45</v>
      </c>
      <c r="C65" s="28"/>
      <c r="D65" s="29"/>
      <c r="E65" s="30">
        <f>SUM(B65*D65)</f>
        <v>0</v>
      </c>
      <c r="F65" s="31"/>
    </row>
    <row r="66" spans="1:6" ht="15" x14ac:dyDescent="0.2">
      <c r="A66" s="27" t="s">
        <v>54</v>
      </c>
      <c r="B66" s="28">
        <v>4.45</v>
      </c>
      <c r="C66" s="28"/>
      <c r="D66" s="29"/>
      <c r="E66" s="30">
        <f>SUM(B66*D66)</f>
        <v>0</v>
      </c>
      <c r="F66" s="31" t="s">
        <v>131</v>
      </c>
    </row>
    <row r="67" spans="1:6" ht="15" x14ac:dyDescent="0.2">
      <c r="A67" s="27" t="s">
        <v>73</v>
      </c>
      <c r="B67" s="28">
        <v>4.45</v>
      </c>
      <c r="C67" s="28"/>
      <c r="D67" s="29"/>
      <c r="E67" s="30">
        <f t="shared" si="4"/>
        <v>0</v>
      </c>
      <c r="F67" s="31" t="s">
        <v>364</v>
      </c>
    </row>
    <row r="68" spans="1:6" ht="15" x14ac:dyDescent="0.2">
      <c r="A68" s="27" t="s">
        <v>74</v>
      </c>
      <c r="B68" s="28">
        <v>4.45</v>
      </c>
      <c r="C68" s="28"/>
      <c r="D68" s="29"/>
      <c r="E68" s="30">
        <f t="shared" si="4"/>
        <v>0</v>
      </c>
      <c r="F68" s="31" t="s">
        <v>134</v>
      </c>
    </row>
    <row r="69" spans="1:6" ht="15" x14ac:dyDescent="0.2">
      <c r="A69" s="27" t="s">
        <v>345</v>
      </c>
      <c r="B69" s="28">
        <v>5.95</v>
      </c>
      <c r="C69" s="28"/>
      <c r="D69" s="29"/>
      <c r="E69" s="30">
        <f t="shared" si="4"/>
        <v>0</v>
      </c>
      <c r="F69" s="31"/>
    </row>
    <row r="70" spans="1:6" ht="15" x14ac:dyDescent="0.2">
      <c r="A70" s="27" t="s">
        <v>76</v>
      </c>
      <c r="B70" s="28">
        <v>4.45</v>
      </c>
      <c r="C70" s="28"/>
      <c r="D70" s="29"/>
      <c r="E70" s="30">
        <f t="shared" si="4"/>
        <v>0</v>
      </c>
      <c r="F70" s="31" t="s">
        <v>134</v>
      </c>
    </row>
    <row r="71" spans="1:6" ht="15" x14ac:dyDescent="0.2">
      <c r="A71" s="27" t="s">
        <v>77</v>
      </c>
      <c r="B71" s="28">
        <v>4.45</v>
      </c>
      <c r="C71" s="28"/>
      <c r="D71" s="29"/>
      <c r="E71" s="30">
        <f t="shared" si="4"/>
        <v>0</v>
      </c>
      <c r="F71" s="31"/>
    </row>
    <row r="72" spans="1:6" ht="15" x14ac:dyDescent="0.2">
      <c r="A72" s="27" t="s">
        <v>166</v>
      </c>
      <c r="B72" s="28">
        <v>4.95</v>
      </c>
      <c r="C72" s="40"/>
      <c r="D72" s="41"/>
      <c r="E72" s="30">
        <f t="shared" si="4"/>
        <v>0</v>
      </c>
      <c r="F72" s="31"/>
    </row>
    <row r="73" spans="1:6" ht="15" x14ac:dyDescent="0.2">
      <c r="A73" s="27" t="s">
        <v>35</v>
      </c>
      <c r="B73" s="28" t="s">
        <v>47</v>
      </c>
      <c r="C73" s="40"/>
      <c r="D73" s="41"/>
      <c r="E73" s="30">
        <f t="shared" si="4"/>
        <v>0</v>
      </c>
      <c r="F73" s="31"/>
    </row>
    <row r="74" spans="1:6" ht="16" thickBot="1" x14ac:dyDescent="0.25">
      <c r="A74" s="42" t="s">
        <v>142</v>
      </c>
      <c r="B74" s="43">
        <v>4.95</v>
      </c>
      <c r="C74" s="35"/>
      <c r="D74" s="36"/>
      <c r="E74" s="44">
        <f t="shared" si="4"/>
        <v>0</v>
      </c>
      <c r="F74" s="45" t="s">
        <v>135</v>
      </c>
    </row>
    <row r="75" spans="1:6" x14ac:dyDescent="0.2"/>
    <row r="76" spans="1:6" ht="15" thickBot="1" x14ac:dyDescent="0.25"/>
    <row r="77" spans="1:6" ht="16" thickBot="1" x14ac:dyDescent="0.25">
      <c r="A77" s="17" t="s">
        <v>25</v>
      </c>
      <c r="B77" s="18"/>
      <c r="C77" s="18"/>
      <c r="D77" s="19"/>
      <c r="E77" s="20"/>
      <c r="F77" s="21"/>
    </row>
    <row r="78" spans="1:6" ht="15" x14ac:dyDescent="0.2">
      <c r="A78" s="22" t="s">
        <v>12</v>
      </c>
      <c r="B78" s="23">
        <v>3.45</v>
      </c>
      <c r="C78" s="23"/>
      <c r="D78" s="24"/>
      <c r="E78" s="25">
        <f t="shared" ref="E78:E83" si="5">SUM(B78*D78)</f>
        <v>0</v>
      </c>
      <c r="F78" s="26"/>
    </row>
    <row r="79" spans="1:6" ht="15" x14ac:dyDescent="0.2">
      <c r="A79" s="27" t="s">
        <v>13</v>
      </c>
      <c r="B79" s="28">
        <v>3.95</v>
      </c>
      <c r="C79" s="28"/>
      <c r="D79" s="29"/>
      <c r="E79" s="30">
        <f t="shared" si="5"/>
        <v>0</v>
      </c>
      <c r="F79" s="31"/>
    </row>
    <row r="80" spans="1:6" ht="15" x14ac:dyDescent="0.2">
      <c r="A80" s="27" t="s">
        <v>137</v>
      </c>
      <c r="B80" s="28">
        <v>3.45</v>
      </c>
      <c r="C80" s="28"/>
      <c r="D80" s="29"/>
      <c r="E80" s="30">
        <f t="shared" si="5"/>
        <v>0</v>
      </c>
      <c r="F80" s="31" t="s">
        <v>138</v>
      </c>
    </row>
    <row r="81" spans="1:6" ht="15" x14ac:dyDescent="0.2">
      <c r="A81" s="27" t="s">
        <v>136</v>
      </c>
      <c r="B81" s="28">
        <v>3.25</v>
      </c>
      <c r="C81" s="28"/>
      <c r="D81" s="29"/>
      <c r="E81" s="30">
        <f t="shared" si="5"/>
        <v>0</v>
      </c>
      <c r="F81" s="31" t="s">
        <v>134</v>
      </c>
    </row>
    <row r="82" spans="1:6" ht="34" customHeight="1" x14ac:dyDescent="0.2">
      <c r="A82" s="46" t="s">
        <v>53</v>
      </c>
      <c r="B82" s="47">
        <v>3.25</v>
      </c>
      <c r="C82" s="28"/>
      <c r="D82" s="29"/>
      <c r="E82" s="30">
        <f t="shared" si="5"/>
        <v>0</v>
      </c>
      <c r="F82" s="31" t="s">
        <v>134</v>
      </c>
    </row>
    <row r="83" spans="1:6" ht="15" thickBot="1" x14ac:dyDescent="0.25">
      <c r="A83" s="48"/>
      <c r="B83" s="49"/>
      <c r="C83" s="50"/>
      <c r="D83" s="51"/>
      <c r="E83" s="37">
        <f t="shared" si="5"/>
        <v>0</v>
      </c>
      <c r="F83" s="38"/>
    </row>
    <row r="84" spans="1:6" ht="15" thickBot="1" x14ac:dyDescent="0.25">
      <c r="C84" s="89"/>
    </row>
    <row r="85" spans="1:6" ht="16" thickBot="1" x14ac:dyDescent="0.25">
      <c r="A85" s="17" t="s">
        <v>19</v>
      </c>
      <c r="B85" s="18"/>
      <c r="C85" s="18"/>
      <c r="D85" s="19"/>
      <c r="E85" s="20"/>
      <c r="F85" s="21"/>
    </row>
    <row r="86" spans="1:6" ht="15" x14ac:dyDescent="0.2">
      <c r="A86" s="22" t="s">
        <v>125</v>
      </c>
      <c r="B86" s="23">
        <v>3.35</v>
      </c>
      <c r="C86" s="23"/>
      <c r="D86" s="24"/>
      <c r="E86" s="25">
        <f t="shared" ref="E86:E99" si="6">SUM(B86*D86)</f>
        <v>0</v>
      </c>
      <c r="F86" s="26"/>
    </row>
    <row r="87" spans="1:6" ht="15" x14ac:dyDescent="0.2">
      <c r="A87" s="27" t="s">
        <v>101</v>
      </c>
      <c r="B87" s="28">
        <v>4.3499999999999996</v>
      </c>
      <c r="C87" s="28"/>
      <c r="D87" s="29"/>
      <c r="E87" s="30">
        <f t="shared" si="6"/>
        <v>0</v>
      </c>
      <c r="F87" s="31"/>
    </row>
    <row r="88" spans="1:6" ht="15" x14ac:dyDescent="0.2">
      <c r="A88" s="27" t="s">
        <v>49</v>
      </c>
      <c r="B88" s="28">
        <v>2.5499999999999998</v>
      </c>
      <c r="C88" s="28"/>
      <c r="D88" s="29"/>
      <c r="E88" s="30">
        <f t="shared" si="6"/>
        <v>0</v>
      </c>
      <c r="F88" s="31" t="s">
        <v>131</v>
      </c>
    </row>
    <row r="89" spans="1:6" ht="15" x14ac:dyDescent="0.2">
      <c r="A89" s="32" t="s">
        <v>14</v>
      </c>
      <c r="B89" s="28">
        <v>2.5499999999999998</v>
      </c>
      <c r="C89" s="28"/>
      <c r="D89" s="29"/>
      <c r="E89" s="30">
        <f t="shared" si="6"/>
        <v>0</v>
      </c>
      <c r="F89" s="31" t="s">
        <v>134</v>
      </c>
    </row>
    <row r="90" spans="1:6" ht="15" x14ac:dyDescent="0.2">
      <c r="A90" s="32" t="s">
        <v>96</v>
      </c>
      <c r="B90" s="28">
        <v>3.35</v>
      </c>
      <c r="C90" s="28"/>
      <c r="D90" s="29"/>
      <c r="E90" s="30">
        <f t="shared" si="6"/>
        <v>0</v>
      </c>
      <c r="F90" s="31" t="s">
        <v>131</v>
      </c>
    </row>
    <row r="91" spans="1:6" ht="15" x14ac:dyDescent="0.2">
      <c r="A91" s="32" t="s">
        <v>15</v>
      </c>
      <c r="B91" s="28">
        <v>4.55</v>
      </c>
      <c r="C91" s="28"/>
      <c r="D91" s="29"/>
      <c r="E91" s="30">
        <f t="shared" si="6"/>
        <v>0</v>
      </c>
      <c r="F91" s="31"/>
    </row>
    <row r="92" spans="1:6" ht="15" x14ac:dyDescent="0.2">
      <c r="A92" s="32" t="s">
        <v>163</v>
      </c>
      <c r="B92" s="28">
        <v>3.55</v>
      </c>
      <c r="C92" s="28"/>
      <c r="D92" s="29"/>
      <c r="E92" s="30">
        <f t="shared" si="6"/>
        <v>0</v>
      </c>
      <c r="F92" s="31"/>
    </row>
    <row r="93" spans="1:6" ht="15" x14ac:dyDescent="0.2">
      <c r="A93" s="32" t="s">
        <v>329</v>
      </c>
      <c r="B93" s="28">
        <v>4.8499999999999996</v>
      </c>
      <c r="C93" s="28"/>
      <c r="D93" s="29"/>
      <c r="E93" s="30">
        <f t="shared" si="6"/>
        <v>0</v>
      </c>
      <c r="F93" s="31"/>
    </row>
    <row r="94" spans="1:6" ht="15" x14ac:dyDescent="0.2">
      <c r="A94" s="32" t="s">
        <v>330</v>
      </c>
      <c r="B94" s="28">
        <v>4.55</v>
      </c>
      <c r="C94" s="28"/>
      <c r="D94" s="29"/>
      <c r="E94" s="30">
        <f t="shared" si="6"/>
        <v>0</v>
      </c>
      <c r="F94" s="31"/>
    </row>
    <row r="95" spans="1:6" ht="30" x14ac:dyDescent="0.2">
      <c r="A95" s="32" t="s">
        <v>124</v>
      </c>
      <c r="B95" s="28">
        <v>3.55</v>
      </c>
      <c r="C95" s="28"/>
      <c r="D95" s="29"/>
      <c r="E95" s="30">
        <f t="shared" si="6"/>
        <v>0</v>
      </c>
      <c r="F95" s="31" t="s">
        <v>134</v>
      </c>
    </row>
    <row r="96" spans="1:6" ht="15" x14ac:dyDescent="0.2">
      <c r="A96" s="32" t="s">
        <v>160</v>
      </c>
      <c r="B96" s="28">
        <v>3.95</v>
      </c>
      <c r="C96" s="28"/>
      <c r="D96" s="29"/>
      <c r="E96" s="30">
        <f t="shared" si="6"/>
        <v>0</v>
      </c>
      <c r="F96" s="31"/>
    </row>
    <row r="97" spans="1:6" ht="15" x14ac:dyDescent="0.2">
      <c r="A97" s="32" t="s">
        <v>52</v>
      </c>
      <c r="B97" s="28">
        <v>3.35</v>
      </c>
      <c r="C97" s="28"/>
      <c r="D97" s="29"/>
      <c r="E97" s="30">
        <f t="shared" si="6"/>
        <v>0</v>
      </c>
      <c r="F97" s="31" t="s">
        <v>138</v>
      </c>
    </row>
    <row r="98" spans="1:6" ht="15" x14ac:dyDescent="0.2">
      <c r="A98" s="32" t="s">
        <v>45</v>
      </c>
      <c r="B98" s="28">
        <v>2.5499999999999998</v>
      </c>
      <c r="C98" s="28"/>
      <c r="D98" s="29"/>
      <c r="E98" s="30">
        <f t="shared" si="6"/>
        <v>0</v>
      </c>
      <c r="F98" s="31" t="s">
        <v>134</v>
      </c>
    </row>
    <row r="99" spans="1:6" ht="16" thickBot="1" x14ac:dyDescent="0.25">
      <c r="A99" s="34" t="s">
        <v>359</v>
      </c>
      <c r="B99" s="35">
        <v>5</v>
      </c>
      <c r="C99" s="35"/>
      <c r="D99" s="36"/>
      <c r="E99" s="37">
        <f t="shared" si="6"/>
        <v>0</v>
      </c>
      <c r="F99" s="38"/>
    </row>
    <row r="100" spans="1:6" ht="15" thickBot="1" x14ac:dyDescent="0.25"/>
    <row r="101" spans="1:6" ht="16" thickBot="1" x14ac:dyDescent="0.25">
      <c r="A101" s="17" t="s">
        <v>0</v>
      </c>
      <c r="B101" s="18"/>
      <c r="C101" s="18"/>
      <c r="D101" s="19"/>
      <c r="E101" s="20"/>
      <c r="F101" s="21"/>
    </row>
    <row r="102" spans="1:6" ht="15" x14ac:dyDescent="0.2">
      <c r="A102" s="52" t="s">
        <v>42</v>
      </c>
      <c r="B102" s="23" t="s">
        <v>158</v>
      </c>
      <c r="C102" s="23"/>
      <c r="D102" s="24"/>
      <c r="E102" s="25">
        <f t="shared" ref="E102:E119" si="7">SUM(B102*D102)</f>
        <v>0</v>
      </c>
      <c r="F102" s="26" t="s">
        <v>131</v>
      </c>
    </row>
    <row r="103" spans="1:6" ht="15" x14ac:dyDescent="0.2">
      <c r="A103" s="33" t="s">
        <v>103</v>
      </c>
      <c r="B103" s="23">
        <v>2.5499999999999998</v>
      </c>
      <c r="C103" s="23"/>
      <c r="D103" s="24"/>
      <c r="E103" s="30">
        <f>SUM(B103*D103)</f>
        <v>0</v>
      </c>
      <c r="F103" s="31" t="s">
        <v>131</v>
      </c>
    </row>
    <row r="104" spans="1:6" ht="15" x14ac:dyDescent="0.2">
      <c r="A104" s="32" t="s">
        <v>18</v>
      </c>
      <c r="B104" s="28" t="s">
        <v>158</v>
      </c>
      <c r="C104" s="28"/>
      <c r="D104" s="29"/>
      <c r="E104" s="30">
        <f>SUM(B104*D104)</f>
        <v>0</v>
      </c>
      <c r="F104" s="31" t="s">
        <v>131</v>
      </c>
    </row>
    <row r="105" spans="1:6" ht="15" x14ac:dyDescent="0.2">
      <c r="A105" s="32" t="s">
        <v>40</v>
      </c>
      <c r="B105" s="28">
        <v>2.5499999999999998</v>
      </c>
      <c r="D105" s="29"/>
      <c r="E105" s="30">
        <f t="shared" si="7"/>
        <v>0</v>
      </c>
      <c r="F105" s="31" t="s">
        <v>131</v>
      </c>
    </row>
    <row r="106" spans="1:6" ht="15" x14ac:dyDescent="0.2">
      <c r="A106" s="32" t="s">
        <v>17</v>
      </c>
      <c r="B106" s="28">
        <v>2.5499999999999998</v>
      </c>
      <c r="C106" s="28"/>
      <c r="D106" s="29"/>
      <c r="E106" s="30">
        <f t="shared" si="7"/>
        <v>0</v>
      </c>
      <c r="F106" s="31" t="s">
        <v>131</v>
      </c>
    </row>
    <row r="107" spans="1:6" ht="15" x14ac:dyDescent="0.2">
      <c r="A107" s="32" t="s">
        <v>346</v>
      </c>
      <c r="B107" s="28">
        <v>3.95</v>
      </c>
      <c r="C107" s="28"/>
      <c r="D107" s="29"/>
      <c r="E107" s="30">
        <f t="shared" si="7"/>
        <v>0</v>
      </c>
      <c r="F107" s="31" t="s">
        <v>131</v>
      </c>
    </row>
    <row r="108" spans="1:6" ht="15" x14ac:dyDescent="0.2">
      <c r="A108" s="32" t="s">
        <v>347</v>
      </c>
      <c r="B108" s="28">
        <v>3.95</v>
      </c>
      <c r="C108" s="28"/>
      <c r="D108" s="29"/>
      <c r="E108" s="30">
        <f>SUM(B108*D108)</f>
        <v>0</v>
      </c>
      <c r="F108" s="31" t="s">
        <v>131</v>
      </c>
    </row>
    <row r="109" spans="1:6" ht="15" x14ac:dyDescent="0.2">
      <c r="A109" s="32" t="s">
        <v>41</v>
      </c>
      <c r="B109" s="28">
        <v>3.95</v>
      </c>
      <c r="C109" s="28"/>
      <c r="D109" s="29"/>
      <c r="E109" s="30">
        <f>SUM(B109*D109)</f>
        <v>0</v>
      </c>
      <c r="F109" s="31" t="s">
        <v>131</v>
      </c>
    </row>
    <row r="110" spans="1:6" ht="15" x14ac:dyDescent="0.2">
      <c r="A110" s="32" t="s">
        <v>128</v>
      </c>
      <c r="B110" s="28">
        <v>3.95</v>
      </c>
      <c r="C110" s="28"/>
      <c r="D110" s="29"/>
      <c r="E110" s="30">
        <f t="shared" si="7"/>
        <v>0</v>
      </c>
      <c r="F110" s="31" t="s">
        <v>131</v>
      </c>
    </row>
    <row r="111" spans="1:6" ht="15" x14ac:dyDescent="0.2">
      <c r="A111" s="32" t="s">
        <v>327</v>
      </c>
      <c r="B111" s="28">
        <v>3.95</v>
      </c>
      <c r="C111" s="28"/>
      <c r="D111" s="29"/>
      <c r="E111" s="30">
        <f t="shared" si="7"/>
        <v>0</v>
      </c>
      <c r="F111" s="31" t="s">
        <v>131</v>
      </c>
    </row>
    <row r="112" spans="1:6" ht="15" x14ac:dyDescent="0.2">
      <c r="A112" s="32" t="s">
        <v>328</v>
      </c>
      <c r="B112" s="28">
        <v>3.95</v>
      </c>
      <c r="C112" s="28"/>
      <c r="D112" s="29"/>
      <c r="E112" s="30">
        <f>SUM(B112*D112)</f>
        <v>0</v>
      </c>
      <c r="F112" s="31" t="s">
        <v>131</v>
      </c>
    </row>
    <row r="113" spans="1:6" ht="15" x14ac:dyDescent="0.2">
      <c r="A113" s="32" t="s">
        <v>102</v>
      </c>
      <c r="B113" s="28">
        <v>3.95</v>
      </c>
      <c r="C113" s="28"/>
      <c r="D113" s="29"/>
      <c r="E113" s="30">
        <f>SUM(B113*D113)</f>
        <v>0</v>
      </c>
      <c r="F113" s="31" t="s">
        <v>131</v>
      </c>
    </row>
    <row r="114" spans="1:6" ht="15" x14ac:dyDescent="0.2">
      <c r="A114" s="32" t="s">
        <v>363</v>
      </c>
      <c r="B114" s="28">
        <v>3.05</v>
      </c>
      <c r="C114" s="28"/>
      <c r="D114" s="29"/>
      <c r="E114" s="30">
        <f>SUM(B114*D114)</f>
        <v>0</v>
      </c>
      <c r="F114" s="31" t="s">
        <v>138</v>
      </c>
    </row>
    <row r="115" spans="1:6" ht="15" x14ac:dyDescent="0.2">
      <c r="A115" s="32" t="s">
        <v>48</v>
      </c>
      <c r="B115" s="28" t="s">
        <v>159</v>
      </c>
      <c r="C115" s="28"/>
      <c r="D115" s="29"/>
      <c r="E115" s="30">
        <f t="shared" si="7"/>
        <v>0</v>
      </c>
      <c r="F115" s="31" t="s">
        <v>138</v>
      </c>
    </row>
    <row r="116" spans="1:6" ht="15" x14ac:dyDescent="0.2">
      <c r="A116" s="32" t="s">
        <v>350</v>
      </c>
      <c r="B116" s="28">
        <v>5</v>
      </c>
      <c r="C116" s="28"/>
      <c r="D116" s="29"/>
      <c r="E116" s="30">
        <f t="shared" si="7"/>
        <v>0</v>
      </c>
      <c r="F116" s="31" t="s">
        <v>131</v>
      </c>
    </row>
    <row r="117" spans="1:6" ht="15" x14ac:dyDescent="0.2">
      <c r="A117" s="32" t="s">
        <v>349</v>
      </c>
      <c r="B117" s="28">
        <v>5</v>
      </c>
      <c r="C117" s="28"/>
      <c r="D117" s="29"/>
      <c r="E117" s="30">
        <f t="shared" si="7"/>
        <v>0</v>
      </c>
      <c r="F117" s="31" t="s">
        <v>131</v>
      </c>
    </row>
    <row r="118" spans="1:6" ht="15" x14ac:dyDescent="0.2">
      <c r="A118" s="32" t="s">
        <v>167</v>
      </c>
      <c r="B118" s="28">
        <v>2.25</v>
      </c>
      <c r="C118" s="28"/>
      <c r="D118" s="29"/>
      <c r="E118" s="30">
        <f t="shared" si="7"/>
        <v>0</v>
      </c>
      <c r="F118" s="31" t="s">
        <v>131</v>
      </c>
    </row>
    <row r="119" spans="1:6" ht="15" x14ac:dyDescent="0.2">
      <c r="A119" s="54" t="s">
        <v>168</v>
      </c>
      <c r="B119" s="40">
        <v>8</v>
      </c>
      <c r="C119" s="40"/>
      <c r="D119" s="41"/>
      <c r="E119" s="30">
        <f t="shared" si="7"/>
        <v>0</v>
      </c>
      <c r="F119" s="55" t="s">
        <v>131</v>
      </c>
    </row>
    <row r="120" spans="1:6" ht="15" thickBot="1" x14ac:dyDescent="0.25">
      <c r="A120" s="34"/>
      <c r="B120" s="35"/>
      <c r="C120" s="35"/>
      <c r="D120" s="36"/>
      <c r="E120" s="37">
        <f>SUM(B120*D120)</f>
        <v>0</v>
      </c>
      <c r="F120" s="38" t="s">
        <v>131</v>
      </c>
    </row>
    <row r="121" spans="1:6" ht="15" thickBot="1" x14ac:dyDescent="0.25"/>
    <row r="122" spans="1:6" ht="16" thickBot="1" x14ac:dyDescent="0.25">
      <c r="A122" s="17" t="s">
        <v>1</v>
      </c>
      <c r="B122" s="18"/>
      <c r="C122" s="18"/>
      <c r="D122" s="19"/>
      <c r="E122" s="20"/>
      <c r="F122" s="21"/>
    </row>
    <row r="123" spans="1:6" ht="15" x14ac:dyDescent="0.2">
      <c r="A123" s="53" t="s">
        <v>123</v>
      </c>
      <c r="B123" s="23">
        <v>4</v>
      </c>
      <c r="C123" s="23"/>
      <c r="D123" s="24"/>
      <c r="E123" s="25">
        <f>SUM(B123*D123)</f>
        <v>0</v>
      </c>
      <c r="F123" s="26" t="s">
        <v>134</v>
      </c>
    </row>
    <row r="124" spans="1:6" ht="15" x14ac:dyDescent="0.2">
      <c r="A124" s="53" t="s">
        <v>351</v>
      </c>
      <c r="B124" s="23">
        <v>7</v>
      </c>
      <c r="C124" s="23"/>
      <c r="D124" s="24"/>
      <c r="E124" s="25">
        <f t="shared" ref="E124:E126" si="8">SUM(B124*D124)</f>
        <v>0</v>
      </c>
      <c r="F124" s="26"/>
    </row>
    <row r="125" spans="1:6" ht="15" x14ac:dyDescent="0.2">
      <c r="A125" s="53" t="s">
        <v>352</v>
      </c>
      <c r="B125" s="23">
        <v>7</v>
      </c>
      <c r="C125" s="23"/>
      <c r="D125" s="24"/>
      <c r="E125" s="25">
        <f t="shared" si="8"/>
        <v>0</v>
      </c>
      <c r="F125" s="26"/>
    </row>
    <row r="126" spans="1:6" ht="15" x14ac:dyDescent="0.2">
      <c r="A126" s="53" t="s">
        <v>84</v>
      </c>
      <c r="B126" s="23">
        <v>6</v>
      </c>
      <c r="C126" s="23"/>
      <c r="D126" s="24"/>
      <c r="E126" s="25">
        <f t="shared" si="8"/>
        <v>0</v>
      </c>
      <c r="F126" s="26" t="s">
        <v>134</v>
      </c>
    </row>
    <row r="127" spans="1:6" ht="15" x14ac:dyDescent="0.2">
      <c r="A127" s="32" t="s">
        <v>122</v>
      </c>
      <c r="B127" s="28">
        <v>1.5</v>
      </c>
      <c r="C127" s="28"/>
      <c r="D127" s="29"/>
      <c r="E127" s="30">
        <f t="shared" ref="E127:E131" si="9">SUM(B127*D127)</f>
        <v>0</v>
      </c>
      <c r="F127" s="31" t="s">
        <v>134</v>
      </c>
    </row>
    <row r="128" spans="1:6" ht="15" x14ac:dyDescent="0.2">
      <c r="A128" s="32" t="s">
        <v>365</v>
      </c>
      <c r="B128" s="28">
        <v>3</v>
      </c>
      <c r="C128" s="28"/>
      <c r="D128" s="29"/>
      <c r="E128" s="30">
        <f t="shared" si="9"/>
        <v>0</v>
      </c>
      <c r="F128" s="31" t="s">
        <v>134</v>
      </c>
    </row>
    <row r="129" spans="1:6" ht="15" x14ac:dyDescent="0.2">
      <c r="A129" s="32" t="s">
        <v>147</v>
      </c>
      <c r="B129" s="28">
        <v>15</v>
      </c>
      <c r="C129" s="28"/>
      <c r="D129" s="29"/>
      <c r="E129" s="30">
        <f t="shared" si="9"/>
        <v>0</v>
      </c>
      <c r="F129" s="31"/>
    </row>
    <row r="130" spans="1:6" ht="15" x14ac:dyDescent="0.2">
      <c r="A130" s="32" t="s">
        <v>336</v>
      </c>
      <c r="B130" s="28">
        <f>12/4/0.4</f>
        <v>7.5</v>
      </c>
      <c r="C130" s="28"/>
      <c r="D130" s="29"/>
      <c r="E130" s="30">
        <f t="shared" si="9"/>
        <v>0</v>
      </c>
      <c r="F130" s="31" t="s">
        <v>134</v>
      </c>
    </row>
    <row r="131" spans="1:6" ht="15" x14ac:dyDescent="0.2">
      <c r="A131" s="32" t="s">
        <v>337</v>
      </c>
      <c r="B131" s="28">
        <f>12/4/0.4</f>
        <v>7.5</v>
      </c>
      <c r="C131" s="28"/>
      <c r="D131" s="29"/>
      <c r="E131" s="30">
        <f t="shared" si="9"/>
        <v>0</v>
      </c>
      <c r="F131" s="31" t="s">
        <v>134</v>
      </c>
    </row>
    <row r="132" spans="1:6" ht="15" x14ac:dyDescent="0.2">
      <c r="A132" s="32" t="s">
        <v>121</v>
      </c>
      <c r="B132" s="28">
        <v>4.25</v>
      </c>
      <c r="C132" s="28"/>
      <c r="D132" s="29"/>
      <c r="E132" s="30">
        <f>SUM(B132*D132)</f>
        <v>0</v>
      </c>
      <c r="F132" s="31" t="s">
        <v>134</v>
      </c>
    </row>
    <row r="133" spans="1:6" ht="15" x14ac:dyDescent="0.2">
      <c r="A133" s="54" t="s">
        <v>165</v>
      </c>
      <c r="B133" s="40">
        <v>12</v>
      </c>
      <c r="C133" s="40"/>
      <c r="D133" s="41"/>
      <c r="E133" s="30">
        <f>SUM(B133*D133)</f>
        <v>0</v>
      </c>
      <c r="F133" s="55" t="s">
        <v>134</v>
      </c>
    </row>
    <row r="134" spans="1:6" ht="15" x14ac:dyDescent="0.2">
      <c r="A134" s="54" t="s">
        <v>144</v>
      </c>
      <c r="B134" s="28">
        <v>4</v>
      </c>
      <c r="C134" s="28"/>
      <c r="D134" s="29"/>
      <c r="E134" s="30">
        <f>SUM(B134*D134)</f>
        <v>0</v>
      </c>
      <c r="F134" s="55"/>
    </row>
    <row r="135" spans="1:6" ht="16" thickBot="1" x14ac:dyDescent="0.25">
      <c r="A135" s="34" t="s">
        <v>120</v>
      </c>
      <c r="B135" s="35">
        <v>2</v>
      </c>
      <c r="C135" s="35"/>
      <c r="D135" s="36"/>
      <c r="E135" s="37">
        <f>SUM(B135*D135)</f>
        <v>0</v>
      </c>
      <c r="F135" s="38" t="s">
        <v>134</v>
      </c>
    </row>
    <row r="136" spans="1:6" ht="15" thickBot="1" x14ac:dyDescent="0.25">
      <c r="B136" s="28"/>
      <c r="C136" s="28"/>
      <c r="E136" s="30"/>
    </row>
    <row r="137" spans="1:6" ht="16" thickBot="1" x14ac:dyDescent="0.25">
      <c r="A137" s="17" t="s">
        <v>16</v>
      </c>
      <c r="B137" s="17"/>
      <c r="C137" s="17"/>
      <c r="D137" s="17"/>
      <c r="E137" s="17"/>
      <c r="F137" s="17"/>
    </row>
    <row r="138" spans="1:6" ht="30" x14ac:dyDescent="0.2">
      <c r="A138" s="53" t="s">
        <v>112</v>
      </c>
      <c r="B138" s="28">
        <v>7</v>
      </c>
      <c r="C138" s="28"/>
      <c r="D138" s="29"/>
      <c r="E138" s="30">
        <f t="shared" ref="E138:E143" si="10">SUM(B138*D138)</f>
        <v>0</v>
      </c>
      <c r="F138" s="26"/>
    </row>
    <row r="139" spans="1:6" ht="15" x14ac:dyDescent="0.2">
      <c r="A139" s="32" t="s">
        <v>43</v>
      </c>
      <c r="B139" s="28" t="s">
        <v>21</v>
      </c>
      <c r="C139" s="28"/>
      <c r="D139" s="29"/>
      <c r="E139" s="30">
        <f t="shared" si="10"/>
        <v>0</v>
      </c>
      <c r="F139" s="31"/>
    </row>
    <row r="140" spans="1:6" ht="15" x14ac:dyDescent="0.2">
      <c r="A140" s="32" t="s">
        <v>334</v>
      </c>
      <c r="B140" s="28">
        <v>50</v>
      </c>
      <c r="C140" s="28"/>
      <c r="D140" s="29"/>
      <c r="E140" s="30">
        <f t="shared" si="10"/>
        <v>0</v>
      </c>
      <c r="F140" s="31"/>
    </row>
    <row r="141" spans="1:6" ht="15" x14ac:dyDescent="0.2">
      <c r="A141" s="32" t="s">
        <v>113</v>
      </c>
      <c r="B141" s="28">
        <v>35</v>
      </c>
      <c r="C141" s="28"/>
      <c r="D141" s="29"/>
      <c r="E141" s="30">
        <f t="shared" si="10"/>
        <v>0</v>
      </c>
      <c r="F141" s="31"/>
    </row>
    <row r="142" spans="1:6" ht="15" x14ac:dyDescent="0.2">
      <c r="A142" s="32" t="s">
        <v>114</v>
      </c>
      <c r="B142" s="28" t="s">
        <v>21</v>
      </c>
      <c r="C142" s="28"/>
      <c r="D142" s="29"/>
      <c r="E142" s="30">
        <f t="shared" si="10"/>
        <v>0</v>
      </c>
      <c r="F142" s="31"/>
    </row>
    <row r="143" spans="1:6" ht="15" x14ac:dyDescent="0.2">
      <c r="A143" s="32" t="s">
        <v>341</v>
      </c>
      <c r="B143" s="28">
        <v>40</v>
      </c>
      <c r="C143" s="28"/>
      <c r="D143" s="56"/>
      <c r="E143" s="57">
        <f t="shared" si="10"/>
        <v>0</v>
      </c>
      <c r="F143" s="31"/>
    </row>
    <row r="144" spans="1:6" ht="15" x14ac:dyDescent="0.2">
      <c r="A144" s="32" t="s">
        <v>119</v>
      </c>
      <c r="B144" s="28">
        <v>40</v>
      </c>
      <c r="C144" s="28"/>
      <c r="D144" s="56"/>
      <c r="E144" s="57">
        <f>SUM(B144*D144)</f>
        <v>0</v>
      </c>
      <c r="F144" s="31"/>
    </row>
    <row r="145" spans="1:6" ht="15" x14ac:dyDescent="0.2">
      <c r="A145" s="32" t="s">
        <v>118</v>
      </c>
      <c r="B145" s="28">
        <v>40</v>
      </c>
      <c r="C145" s="28"/>
      <c r="D145" s="56"/>
      <c r="E145" s="57">
        <f>SUM(B145*D145)</f>
        <v>0</v>
      </c>
      <c r="F145" s="31"/>
    </row>
    <row r="146" spans="1:6" ht="15" x14ac:dyDescent="0.2">
      <c r="A146" s="32" t="s">
        <v>115</v>
      </c>
      <c r="B146" s="28" t="s">
        <v>50</v>
      </c>
      <c r="C146" s="40"/>
      <c r="D146" s="58"/>
      <c r="E146" s="59">
        <f>SUM(B146*D146)</f>
        <v>0</v>
      </c>
      <c r="F146" s="55"/>
    </row>
    <row r="147" spans="1:6" ht="15" x14ac:dyDescent="0.2">
      <c r="A147" s="54" t="s">
        <v>116</v>
      </c>
      <c r="B147" s="40">
        <v>9</v>
      </c>
      <c r="C147" s="40"/>
      <c r="D147" s="58"/>
      <c r="E147" s="59">
        <f>SUM(B147*D147)</f>
        <v>0</v>
      </c>
      <c r="F147" s="55"/>
    </row>
    <row r="148" spans="1:6" ht="15" x14ac:dyDescent="0.2">
      <c r="A148" s="54" t="s">
        <v>339</v>
      </c>
      <c r="B148" s="40">
        <v>20</v>
      </c>
      <c r="C148" s="40"/>
      <c r="D148" s="58"/>
      <c r="E148" s="59">
        <f>SUM(B148*D148)</f>
        <v>0</v>
      </c>
      <c r="F148" s="55"/>
    </row>
    <row r="149" spans="1:6" ht="16" thickBot="1" x14ac:dyDescent="0.25">
      <c r="A149" s="34" t="s">
        <v>117</v>
      </c>
      <c r="B149" s="35" t="s">
        <v>20</v>
      </c>
      <c r="C149" s="35"/>
      <c r="D149" s="60"/>
      <c r="E149" s="61">
        <f t="shared" ref="E149:E158" si="11">SUM(B149*D149)</f>
        <v>0</v>
      </c>
      <c r="F149" s="38"/>
    </row>
    <row r="150" spans="1:6" ht="15" x14ac:dyDescent="0.2">
      <c r="A150" s="54" t="s">
        <v>108</v>
      </c>
      <c r="B150" s="40">
        <v>200</v>
      </c>
      <c r="C150" s="40"/>
      <c r="D150" s="58"/>
      <c r="E150" s="59">
        <f t="shared" si="11"/>
        <v>0</v>
      </c>
      <c r="F150" s="55"/>
    </row>
    <row r="151" spans="1:6" ht="15" x14ac:dyDescent="0.2">
      <c r="A151" s="54" t="s">
        <v>106</v>
      </c>
      <c r="B151" s="40">
        <v>50</v>
      </c>
      <c r="C151" s="40"/>
      <c r="D151" s="58"/>
      <c r="E151" s="59">
        <f t="shared" ref="E151:E154" si="12">SUM(B151*D151)</f>
        <v>0</v>
      </c>
      <c r="F151" s="55"/>
    </row>
    <row r="152" spans="1:6" ht="15" x14ac:dyDescent="0.2">
      <c r="A152" s="54" t="s">
        <v>107</v>
      </c>
      <c r="B152" s="40">
        <v>60</v>
      </c>
      <c r="C152" s="40"/>
      <c r="D152" s="58"/>
      <c r="E152" s="59">
        <f t="shared" si="12"/>
        <v>0</v>
      </c>
      <c r="F152" s="55"/>
    </row>
    <row r="153" spans="1:6" ht="15" x14ac:dyDescent="0.2">
      <c r="A153" s="54" t="s">
        <v>105</v>
      </c>
      <c r="B153" s="40">
        <v>50</v>
      </c>
      <c r="C153" s="40"/>
      <c r="D153" s="58"/>
      <c r="E153" s="59">
        <f t="shared" si="12"/>
        <v>0</v>
      </c>
      <c r="F153" s="55"/>
    </row>
    <row r="154" spans="1:6" ht="16" thickBot="1" x14ac:dyDescent="0.25">
      <c r="A154" s="34" t="s">
        <v>109</v>
      </c>
      <c r="B154" s="35">
        <v>50</v>
      </c>
      <c r="C154" s="35"/>
      <c r="D154" s="60"/>
      <c r="E154" s="61">
        <f t="shared" si="12"/>
        <v>0</v>
      </c>
      <c r="F154" s="55"/>
    </row>
    <row r="155" spans="1:6" ht="15" x14ac:dyDescent="0.2">
      <c r="A155" s="54" t="s">
        <v>146</v>
      </c>
      <c r="B155" s="40">
        <v>35</v>
      </c>
      <c r="C155" s="40"/>
      <c r="D155" s="58"/>
      <c r="E155" s="59">
        <f t="shared" si="11"/>
        <v>0</v>
      </c>
      <c r="F155" s="55"/>
    </row>
    <row r="156" spans="1:6" ht="15" thickBot="1" x14ac:dyDescent="0.25">
      <c r="A156" s="34"/>
      <c r="B156" s="35"/>
      <c r="C156" s="35"/>
      <c r="D156" s="60"/>
      <c r="E156" s="61">
        <f t="shared" si="11"/>
        <v>0</v>
      </c>
      <c r="F156" s="38"/>
    </row>
    <row r="157" spans="1:6" ht="15" x14ac:dyDescent="0.2">
      <c r="A157" s="33" t="s">
        <v>145</v>
      </c>
      <c r="B157" s="62">
        <v>350</v>
      </c>
      <c r="C157" s="62"/>
      <c r="D157" s="63"/>
      <c r="E157" s="64">
        <f t="shared" si="11"/>
        <v>0</v>
      </c>
      <c r="F157" s="65"/>
    </row>
    <row r="158" spans="1:6" ht="45" x14ac:dyDescent="0.2">
      <c r="A158" s="66" t="s">
        <v>343</v>
      </c>
      <c r="B158" s="28">
        <v>400</v>
      </c>
      <c r="C158" s="28"/>
      <c r="D158" s="56"/>
      <c r="E158" s="57">
        <f t="shared" si="11"/>
        <v>0</v>
      </c>
      <c r="F158" s="83"/>
    </row>
    <row r="159" spans="1:6" ht="15" x14ac:dyDescent="0.2">
      <c r="A159" s="66" t="s">
        <v>153</v>
      </c>
      <c r="B159" s="28">
        <v>60</v>
      </c>
      <c r="C159" s="28"/>
      <c r="D159" s="56"/>
      <c r="E159" s="57">
        <f>SUM(B159*D159)</f>
        <v>0</v>
      </c>
      <c r="F159" s="83"/>
    </row>
    <row r="160" spans="1:6" ht="15" thickBot="1" x14ac:dyDescent="0.25">
      <c r="A160" s="34"/>
      <c r="B160" s="35"/>
      <c r="C160" s="35"/>
      <c r="D160" s="60"/>
      <c r="E160" s="61">
        <f>SUM(B160*D160)</f>
        <v>0</v>
      </c>
      <c r="F160" s="38"/>
    </row>
    <row r="161" spans="1:6" ht="15" thickBot="1" x14ac:dyDescent="0.25"/>
    <row r="162" spans="1:6" ht="16" thickBot="1" x14ac:dyDescent="0.25">
      <c r="A162" s="17" t="s">
        <v>80</v>
      </c>
      <c r="B162" s="18"/>
      <c r="C162" s="18"/>
      <c r="D162" s="19"/>
      <c r="E162" s="20"/>
      <c r="F162" s="20"/>
    </row>
    <row r="163" spans="1:6" ht="15" x14ac:dyDescent="0.2">
      <c r="A163" s="67" t="s">
        <v>27</v>
      </c>
      <c r="B163" s="23">
        <v>90</v>
      </c>
      <c r="C163" s="23">
        <v>180</v>
      </c>
      <c r="D163" s="24"/>
      <c r="E163" s="59">
        <f>B163*D163</f>
        <v>0</v>
      </c>
      <c r="F163" s="59"/>
    </row>
    <row r="164" spans="1:6" ht="15" x14ac:dyDescent="0.2">
      <c r="A164" s="66" t="s">
        <v>26</v>
      </c>
      <c r="B164" s="28">
        <v>50</v>
      </c>
      <c r="C164" s="28"/>
      <c r="D164" s="29"/>
      <c r="E164" s="57">
        <f>SUM(B164*D164)</f>
        <v>0</v>
      </c>
      <c r="F164" s="57"/>
    </row>
    <row r="165" spans="1:6" ht="16" thickBot="1" x14ac:dyDescent="0.25">
      <c r="A165" s="68" t="s">
        <v>340</v>
      </c>
      <c r="B165" s="35" t="s">
        <v>28</v>
      </c>
      <c r="C165" s="35"/>
      <c r="D165" s="69"/>
      <c r="E165" s="44">
        <f t="shared" ref="E165" si="13">SUM(B165*D165)</f>
        <v>0</v>
      </c>
      <c r="F165" s="44"/>
    </row>
    <row r="166" spans="1:6" x14ac:dyDescent="0.2">
      <c r="C166" s="70"/>
      <c r="D166" s="121"/>
      <c r="E166" s="25">
        <f>SUM(E15:E165)</f>
        <v>0</v>
      </c>
    </row>
    <row r="167" spans="1:6" ht="16" thickBot="1" x14ac:dyDescent="0.25">
      <c r="C167" s="71"/>
      <c r="D167" s="72" t="s">
        <v>85</v>
      </c>
      <c r="E167" s="73">
        <v>0</v>
      </c>
      <c r="F167" s="74"/>
    </row>
    <row r="168" spans="1:6" ht="46" thickBot="1" x14ac:dyDescent="0.25">
      <c r="C168" s="71"/>
      <c r="D168" s="75" t="s">
        <v>333</v>
      </c>
      <c r="E168" s="120">
        <v>0</v>
      </c>
      <c r="F168" s="74"/>
    </row>
    <row r="169" spans="1:6" ht="31" thickBot="1" x14ac:dyDescent="0.25">
      <c r="C169" s="71"/>
      <c r="D169" s="75" t="s">
        <v>78</v>
      </c>
      <c r="E169" s="85">
        <f>E166-E166*E167+E168</f>
        <v>0</v>
      </c>
    </row>
    <row r="170" spans="1:6" ht="31" thickBot="1" x14ac:dyDescent="0.25">
      <c r="D170" s="75" t="s">
        <v>140</v>
      </c>
      <c r="E170" s="86"/>
      <c r="F170" s="87"/>
    </row>
    <row r="171" spans="1:6" x14ac:dyDescent="0.2"/>
    <row r="172" spans="1:6" x14ac:dyDescent="0.2"/>
    <row r="173" spans="1:6" x14ac:dyDescent="0.2"/>
    <row r="174" spans="1:6" x14ac:dyDescent="0.2">
      <c r="A174" s="124" t="s">
        <v>56</v>
      </c>
      <c r="B174" s="124"/>
      <c r="C174" s="124"/>
    </row>
    <row r="175" spans="1:6" x14ac:dyDescent="0.2">
      <c r="B175" s="5"/>
      <c r="C175" s="5"/>
    </row>
    <row r="176" spans="1:6" ht="15" x14ac:dyDescent="0.2">
      <c r="A176" s="6" t="s">
        <v>57</v>
      </c>
      <c r="B176" s="5">
        <f>SUM(D15:D83)</f>
        <v>0</v>
      </c>
      <c r="C176" s="5" t="s">
        <v>75</v>
      </c>
      <c r="D176" s="82" t="e">
        <f>B176/D138</f>
        <v>#DIV/0!</v>
      </c>
    </row>
    <row r="177" spans="1:4" ht="15" x14ac:dyDescent="0.2">
      <c r="A177" s="6" t="s">
        <v>58</v>
      </c>
      <c r="B177" s="5">
        <f>SUM(D86:D99)</f>
        <v>0</v>
      </c>
      <c r="C177" s="5" t="s">
        <v>75</v>
      </c>
      <c r="D177" s="82" t="e">
        <f>B177/D138</f>
        <v>#DIV/0!</v>
      </c>
    </row>
    <row r="178" spans="1:4" ht="15" x14ac:dyDescent="0.2">
      <c r="A178" s="6" t="s">
        <v>59</v>
      </c>
      <c r="B178" s="5">
        <f>SUM(D102:D120)</f>
        <v>0</v>
      </c>
      <c r="C178" s="5" t="s">
        <v>75</v>
      </c>
      <c r="D178" s="82" t="e">
        <f>B178/D138</f>
        <v>#DIV/0!</v>
      </c>
    </row>
    <row r="179" spans="1:4" ht="15" x14ac:dyDescent="0.2">
      <c r="A179" s="6" t="s">
        <v>154</v>
      </c>
      <c r="B179" s="5">
        <f>SUM(D123:D127,D135)+(D129*D138)/2</f>
        <v>0</v>
      </c>
      <c r="C179" s="5" t="s">
        <v>75</v>
      </c>
      <c r="D179" s="82" t="e">
        <f>B179/D138</f>
        <v>#DIV/0!</v>
      </c>
    </row>
    <row r="180" spans="1:4" ht="15" x14ac:dyDescent="0.2">
      <c r="A180" s="6" t="s">
        <v>60</v>
      </c>
      <c r="B180" s="5">
        <f>SUM(D130:D132)</f>
        <v>0</v>
      </c>
      <c r="C180" s="5" t="s">
        <v>75</v>
      </c>
      <c r="D180" s="82" t="e">
        <f>B180/D138</f>
        <v>#DIV/0!</v>
      </c>
    </row>
    <row r="181" spans="1:4" ht="15" x14ac:dyDescent="0.2">
      <c r="A181" s="6" t="s">
        <v>61</v>
      </c>
      <c r="B181" s="5">
        <f>SUM(E138:E165)</f>
        <v>0</v>
      </c>
      <c r="C181" s="5" t="s">
        <v>75</v>
      </c>
      <c r="D181" s="82" t="e">
        <f>B181/D138</f>
        <v>#DIV/0!</v>
      </c>
    </row>
    <row r="182" spans="1:4" ht="15" x14ac:dyDescent="0.2">
      <c r="A182" s="6" t="s">
        <v>62</v>
      </c>
      <c r="B182" s="5">
        <f>E169-B181</f>
        <v>0</v>
      </c>
      <c r="C182" s="5" t="s">
        <v>75</v>
      </c>
      <c r="D182" s="82" t="e">
        <f>B182/D138</f>
        <v>#DIV/0!</v>
      </c>
    </row>
    <row r="183" spans="1:4" ht="15" x14ac:dyDescent="0.2">
      <c r="A183" s="6" t="s">
        <v>63</v>
      </c>
      <c r="B183" s="5">
        <f>E169*0.1524</f>
        <v>0</v>
      </c>
      <c r="C183" s="5" t="s">
        <v>75</v>
      </c>
      <c r="D183" s="82" t="e">
        <f>B183/D138</f>
        <v>#DIV/0!</v>
      </c>
    </row>
    <row r="184" spans="1:4" ht="15" x14ac:dyDescent="0.2">
      <c r="A184" s="6" t="s">
        <v>10</v>
      </c>
      <c r="B184" s="5">
        <f>SUM(B181:B182)</f>
        <v>0</v>
      </c>
      <c r="C184" s="5" t="s">
        <v>75</v>
      </c>
      <c r="D184" s="82" t="e">
        <f>B184/D138</f>
        <v>#DIV/0!</v>
      </c>
    </row>
    <row r="185" spans="1:4" x14ac:dyDescent="0.2">
      <c r="B185" s="5"/>
      <c r="C185" s="5"/>
      <c r="D185" s="82"/>
    </row>
    <row r="186" spans="1:4" ht="15" x14ac:dyDescent="0.2">
      <c r="A186" s="76" t="s">
        <v>64</v>
      </c>
      <c r="B186" s="8" t="s">
        <v>55</v>
      </c>
      <c r="C186" s="5"/>
      <c r="D186" s="82"/>
    </row>
    <row r="187" spans="1:4" x14ac:dyDescent="0.2">
      <c r="B187" s="5"/>
      <c r="C187" s="5"/>
      <c r="D187" s="82"/>
    </row>
    <row r="188" spans="1:4" ht="15" x14ac:dyDescent="0.2">
      <c r="A188" s="6" t="s">
        <v>65</v>
      </c>
      <c r="B188" s="7" t="s">
        <v>82</v>
      </c>
      <c r="C188" s="5"/>
      <c r="D188" s="82"/>
    </row>
    <row r="189" spans="1:4" ht="15" x14ac:dyDescent="0.2">
      <c r="A189" s="6" t="s">
        <v>66</v>
      </c>
      <c r="B189" s="7" t="s">
        <v>82</v>
      </c>
      <c r="C189" s="5">
        <v>150</v>
      </c>
    </row>
    <row r="190" spans="1:4" ht="15" x14ac:dyDescent="0.2">
      <c r="A190" s="6" t="s">
        <v>67</v>
      </c>
      <c r="B190" s="7" t="s">
        <v>82</v>
      </c>
      <c r="C190" s="5"/>
    </row>
    <row r="191" spans="1:4" ht="15" x14ac:dyDescent="0.2">
      <c r="A191" s="6" t="s">
        <v>68</v>
      </c>
      <c r="B191" s="7" t="s">
        <v>82</v>
      </c>
      <c r="C191" s="5"/>
    </row>
    <row r="192" spans="1:4" ht="15" x14ac:dyDescent="0.2">
      <c r="A192" s="6" t="s">
        <v>69</v>
      </c>
      <c r="B192" s="7" t="s">
        <v>82</v>
      </c>
      <c r="C192" s="5"/>
    </row>
    <row r="193" spans="1:3" ht="15" x14ac:dyDescent="0.2">
      <c r="A193" s="6" t="s">
        <v>81</v>
      </c>
      <c r="B193" s="7" t="s">
        <v>82</v>
      </c>
      <c r="C193" s="5"/>
    </row>
    <row r="194" spans="1:3" ht="15" x14ac:dyDescent="0.2">
      <c r="A194" s="6" t="s">
        <v>70</v>
      </c>
      <c r="B194" s="7" t="s">
        <v>82</v>
      </c>
      <c r="C194" s="5"/>
    </row>
    <row r="195" spans="1:3" ht="15" x14ac:dyDescent="0.2">
      <c r="A195" s="6" t="s">
        <v>51</v>
      </c>
      <c r="B195" s="7" t="s">
        <v>82</v>
      </c>
      <c r="C195" s="5"/>
    </row>
    <row r="196" spans="1:3" ht="15" x14ac:dyDescent="0.2">
      <c r="A196" s="6" t="s">
        <v>155</v>
      </c>
      <c r="B196" s="7" t="s">
        <v>82</v>
      </c>
      <c r="C196" s="5"/>
    </row>
    <row r="197" spans="1:3" ht="15" x14ac:dyDescent="0.2">
      <c r="A197" s="6" t="s">
        <v>83</v>
      </c>
      <c r="B197" s="7" t="s">
        <v>82</v>
      </c>
      <c r="C197" s="5"/>
    </row>
    <row r="198" spans="1:3" ht="15" x14ac:dyDescent="0.2">
      <c r="A198" s="6" t="s">
        <v>71</v>
      </c>
      <c r="B198" s="7" t="s">
        <v>82</v>
      </c>
      <c r="C198" s="5"/>
    </row>
    <row r="199" spans="1:3" ht="15" x14ac:dyDescent="0.2">
      <c r="A199" s="6" t="s">
        <v>111</v>
      </c>
      <c r="B199" s="7" t="s">
        <v>82</v>
      </c>
      <c r="C199" s="5"/>
    </row>
    <row r="200" spans="1:3" x14ac:dyDescent="0.2">
      <c r="A200" s="76"/>
      <c r="B200" s="5"/>
      <c r="C200" s="5"/>
    </row>
    <row r="201" spans="1:3" ht="15" x14ac:dyDescent="0.2">
      <c r="A201" s="76" t="s">
        <v>72</v>
      </c>
      <c r="B201" s="5"/>
      <c r="C201" s="5"/>
    </row>
    <row r="202" spans="1:3" x14ac:dyDescent="0.2">
      <c r="A202" s="76"/>
      <c r="B202" s="5"/>
      <c r="C202" s="5"/>
    </row>
    <row r="203" spans="1:3" ht="30" x14ac:dyDescent="0.2">
      <c r="A203" s="6" t="s">
        <v>156</v>
      </c>
      <c r="B203" s="5"/>
      <c r="C203" s="8"/>
    </row>
    <row r="204" spans="1:3" ht="30" x14ac:dyDescent="0.2">
      <c r="A204" s="6" t="s">
        <v>348</v>
      </c>
      <c r="B204" s="8"/>
      <c r="C204" s="5"/>
    </row>
    <row r="205" spans="1:3" ht="15" x14ac:dyDescent="0.2">
      <c r="A205" s="6" t="s">
        <v>139</v>
      </c>
      <c r="B205" s="8"/>
      <c r="C205" s="5"/>
    </row>
    <row r="206" spans="1:3" ht="45" x14ac:dyDescent="0.2">
      <c r="A206" s="6" t="s">
        <v>157</v>
      </c>
      <c r="B206" s="8"/>
      <c r="C206" s="5"/>
    </row>
    <row r="207" spans="1:3" x14ac:dyDescent="0.2"/>
    <row r="208" spans="1:3" x14ac:dyDescent="0.2"/>
    <row r="209" spans="2:3" x14ac:dyDescent="0.2"/>
    <row r="210" spans="2:3" hidden="1" x14ac:dyDescent="0.2">
      <c r="B210" s="5"/>
      <c r="C210" s="5"/>
    </row>
    <row r="211" spans="2:3" hidden="1" x14ac:dyDescent="0.2">
      <c r="B211" s="5"/>
      <c r="C211" s="5"/>
    </row>
    <row r="212" spans="2:3" hidden="1" x14ac:dyDescent="0.2">
      <c r="B212" s="5"/>
      <c r="C212" s="5"/>
    </row>
    <row r="213" spans="2:3" hidden="1" x14ac:dyDescent="0.2">
      <c r="B213" s="5"/>
      <c r="C213" s="5"/>
    </row>
    <row r="214" spans="2:3" hidden="1" x14ac:dyDescent="0.2">
      <c r="B214" s="5"/>
      <c r="C214" s="5"/>
    </row>
    <row r="215" spans="2:3" hidden="1" x14ac:dyDescent="0.2">
      <c r="B215" s="5"/>
      <c r="C215" s="5"/>
    </row>
    <row r="216" spans="2:3" hidden="1" x14ac:dyDescent="0.2">
      <c r="B216" s="5"/>
      <c r="C216" s="5"/>
    </row>
    <row r="217" spans="2:3" hidden="1" x14ac:dyDescent="0.2">
      <c r="B217" s="5"/>
      <c r="C217" s="5"/>
    </row>
    <row r="218" spans="2:3" hidden="1" x14ac:dyDescent="0.2">
      <c r="B218" s="5"/>
      <c r="C218" s="5"/>
    </row>
    <row r="219" spans="2:3" x14ac:dyDescent="0.2"/>
    <row r="220" spans="2:3" x14ac:dyDescent="0.2"/>
    <row r="221" spans="2:3" x14ac:dyDescent="0.2"/>
    <row r="222" spans="2:3" x14ac:dyDescent="0.2"/>
    <row r="223" spans="2:3" x14ac:dyDescent="0.2"/>
    <row r="224" spans="2:3" x14ac:dyDescent="0.2"/>
    <row r="225" x14ac:dyDescent="0.2"/>
    <row r="226" x14ac:dyDescent="0.2"/>
    <row r="227" x14ac:dyDescent="0.2"/>
  </sheetData>
  <protectedRanges>
    <protectedRange sqref="B1:B8" name="Range2"/>
    <protectedRange sqref="D15:D165" name="Range1"/>
  </protectedRanges>
  <autoFilter ref="D13:D170" xr:uid="{4A904B0A-DA4B-B248-AF0B-5FA933B4D130}"/>
  <mergeCells count="2">
    <mergeCell ref="C1:E8"/>
    <mergeCell ref="A174:C174"/>
  </mergeCells>
  <pageMargins left="0.7" right="0.7" top="0.75" bottom="0.75" header="0.3" footer="0.3"/>
  <pageSetup paperSize="9" orientation="landscape" horizontalDpi="0" verticalDpi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B8A5F-BD4C-DB45-B8E7-583C3FC7CACB}">
  <dimension ref="A3:F225"/>
  <sheetViews>
    <sheetView topLeftCell="A218" zoomScale="115" zoomScaleNormal="112" workbookViewId="0">
      <selection activeCell="D231" sqref="D231"/>
    </sheetView>
  </sheetViews>
  <sheetFormatPr baseColWidth="10" defaultColWidth="10.83203125" defaultRowHeight="16" x14ac:dyDescent="0.25"/>
  <cols>
    <col min="1" max="1" width="64" style="111" customWidth="1"/>
    <col min="2" max="2" width="4.83203125" style="110" hidden="1" customWidth="1"/>
    <col min="3" max="3" width="10.83203125" style="110" hidden="1" customWidth="1"/>
    <col min="4" max="4" width="12" style="110" customWidth="1"/>
    <col min="5" max="16384" width="10.83203125" style="110"/>
  </cols>
  <sheetData>
    <row r="3" spans="1:1" ht="22" x14ac:dyDescent="0.3">
      <c r="A3" s="109" t="s">
        <v>169</v>
      </c>
    </row>
    <row r="4" spans="1:1" ht="44" x14ac:dyDescent="0.3">
      <c r="A4" s="109" t="s">
        <v>170</v>
      </c>
    </row>
    <row r="5" spans="1:1" ht="22" x14ac:dyDescent="0.3">
      <c r="A5" s="109" t="s">
        <v>171</v>
      </c>
    </row>
    <row r="6" spans="1:1" ht="44" x14ac:dyDescent="0.3">
      <c r="A6" s="109" t="s">
        <v>172</v>
      </c>
    </row>
    <row r="7" spans="1:1" ht="22" x14ac:dyDescent="0.3">
      <c r="A7" s="109" t="s">
        <v>173</v>
      </c>
    </row>
    <row r="8" spans="1:1" ht="22" x14ac:dyDescent="0.3">
      <c r="A8" s="109" t="s">
        <v>174</v>
      </c>
    </row>
    <row r="9" spans="1:1" ht="22" x14ac:dyDescent="0.3">
      <c r="A9" s="109" t="s">
        <v>175</v>
      </c>
    </row>
    <row r="10" spans="1:1" ht="44" x14ac:dyDescent="0.3">
      <c r="A10" s="109" t="s">
        <v>176</v>
      </c>
    </row>
    <row r="11" spans="1:1" ht="44" x14ac:dyDescent="0.3">
      <c r="A11" s="109" t="s">
        <v>177</v>
      </c>
    </row>
    <row r="12" spans="1:1" ht="22" x14ac:dyDescent="0.3">
      <c r="A12" s="109" t="s">
        <v>178</v>
      </c>
    </row>
    <row r="13" spans="1:1" ht="22" x14ac:dyDescent="0.3">
      <c r="A13" s="109" t="s">
        <v>179</v>
      </c>
    </row>
    <row r="14" spans="1:1" ht="22" x14ac:dyDescent="0.3">
      <c r="A14" s="109" t="s">
        <v>180</v>
      </c>
    </row>
    <row r="15" spans="1:1" ht="22" x14ac:dyDescent="0.3">
      <c r="A15" s="109" t="s">
        <v>181</v>
      </c>
    </row>
    <row r="16" spans="1:1" ht="44" x14ac:dyDescent="0.3">
      <c r="A16" s="109" t="s">
        <v>182</v>
      </c>
    </row>
    <row r="17" spans="1:1" ht="22" x14ac:dyDescent="0.3">
      <c r="A17" s="109" t="s">
        <v>183</v>
      </c>
    </row>
    <row r="18" spans="1:1" ht="44" x14ac:dyDescent="0.3">
      <c r="A18" s="109" t="s">
        <v>184</v>
      </c>
    </row>
    <row r="19" spans="1:1" ht="44" x14ac:dyDescent="0.3">
      <c r="A19" s="109" t="s">
        <v>185</v>
      </c>
    </row>
    <row r="20" spans="1:1" ht="44" x14ac:dyDescent="0.3">
      <c r="A20" s="109" t="s">
        <v>186</v>
      </c>
    </row>
    <row r="21" spans="1:1" ht="22" x14ac:dyDescent="0.3">
      <c r="A21" s="109" t="s">
        <v>187</v>
      </c>
    </row>
    <row r="22" spans="1:1" ht="22" x14ac:dyDescent="0.3">
      <c r="A22" s="109" t="s">
        <v>188</v>
      </c>
    </row>
    <row r="23" spans="1:1" ht="44" x14ac:dyDescent="0.3">
      <c r="A23" s="109" t="s">
        <v>189</v>
      </c>
    </row>
    <row r="24" spans="1:1" ht="44" x14ac:dyDescent="0.3">
      <c r="A24" s="109" t="s">
        <v>190</v>
      </c>
    </row>
    <row r="25" spans="1:1" ht="22" x14ac:dyDescent="0.3">
      <c r="A25" s="109" t="s">
        <v>191</v>
      </c>
    </row>
    <row r="26" spans="1:1" ht="44" x14ac:dyDescent="0.3">
      <c r="A26" s="109" t="s">
        <v>192</v>
      </c>
    </row>
    <row r="27" spans="1:1" ht="22" x14ac:dyDescent="0.3">
      <c r="A27" s="109" t="s">
        <v>193</v>
      </c>
    </row>
    <row r="28" spans="1:1" ht="22" x14ac:dyDescent="0.3">
      <c r="A28" s="109" t="s">
        <v>194</v>
      </c>
    </row>
    <row r="29" spans="1:1" ht="22" x14ac:dyDescent="0.3">
      <c r="A29" s="109" t="s">
        <v>195</v>
      </c>
    </row>
    <row r="30" spans="1:1" ht="22" x14ac:dyDescent="0.3">
      <c r="A30" s="109" t="s">
        <v>196</v>
      </c>
    </row>
    <row r="31" spans="1:1" ht="44" x14ac:dyDescent="0.3">
      <c r="A31" s="109" t="s">
        <v>197</v>
      </c>
    </row>
    <row r="32" spans="1:1" ht="44" x14ac:dyDescent="0.3">
      <c r="A32" s="109" t="s">
        <v>198</v>
      </c>
    </row>
    <row r="33" spans="1:1" ht="22" x14ac:dyDescent="0.3">
      <c r="A33" s="109" t="s">
        <v>199</v>
      </c>
    </row>
    <row r="34" spans="1:1" ht="44" x14ac:dyDescent="0.3">
      <c r="A34" s="109" t="s">
        <v>200</v>
      </c>
    </row>
    <row r="35" spans="1:1" ht="44" x14ac:dyDescent="0.3">
      <c r="A35" s="109" t="s">
        <v>201</v>
      </c>
    </row>
    <row r="36" spans="1:1" ht="44" x14ac:dyDescent="0.3">
      <c r="A36" s="109" t="s">
        <v>202</v>
      </c>
    </row>
    <row r="37" spans="1:1" ht="44" x14ac:dyDescent="0.3">
      <c r="A37" s="109" t="s">
        <v>203</v>
      </c>
    </row>
    <row r="38" spans="1:1" ht="44" x14ac:dyDescent="0.3">
      <c r="A38" s="109" t="s">
        <v>204</v>
      </c>
    </row>
    <row r="39" spans="1:1" ht="44" x14ac:dyDescent="0.3">
      <c r="A39" s="109" t="s">
        <v>205</v>
      </c>
    </row>
    <row r="40" spans="1:1" ht="44" x14ac:dyDescent="0.3">
      <c r="A40" s="109" t="s">
        <v>206</v>
      </c>
    </row>
    <row r="41" spans="1:1" ht="44" x14ac:dyDescent="0.3">
      <c r="A41" s="109" t="s">
        <v>207</v>
      </c>
    </row>
    <row r="42" spans="1:1" ht="44" x14ac:dyDescent="0.3">
      <c r="A42" s="109" t="s">
        <v>208</v>
      </c>
    </row>
    <row r="43" spans="1:1" ht="44" x14ac:dyDescent="0.3">
      <c r="A43" s="109" t="s">
        <v>209</v>
      </c>
    </row>
    <row r="44" spans="1:1" ht="44" x14ac:dyDescent="0.3">
      <c r="A44" s="109" t="s">
        <v>210</v>
      </c>
    </row>
    <row r="45" spans="1:1" ht="22" x14ac:dyDescent="0.3">
      <c r="A45" s="109" t="s">
        <v>211</v>
      </c>
    </row>
    <row r="46" spans="1:1" ht="44" x14ac:dyDescent="0.3">
      <c r="A46" s="109" t="s">
        <v>212</v>
      </c>
    </row>
    <row r="47" spans="1:1" ht="44" x14ac:dyDescent="0.3">
      <c r="A47" s="109" t="s">
        <v>213</v>
      </c>
    </row>
    <row r="48" spans="1:1" ht="22" x14ac:dyDescent="0.3">
      <c r="A48" s="109" t="s">
        <v>214</v>
      </c>
    </row>
    <row r="49" spans="1:1" ht="22" x14ac:dyDescent="0.3">
      <c r="A49" s="109" t="s">
        <v>215</v>
      </c>
    </row>
    <row r="50" spans="1:1" ht="22" x14ac:dyDescent="0.3">
      <c r="A50" s="109" t="s">
        <v>216</v>
      </c>
    </row>
    <row r="51" spans="1:1" ht="22" x14ac:dyDescent="0.3">
      <c r="A51" s="109" t="s">
        <v>217</v>
      </c>
    </row>
    <row r="52" spans="1:1" ht="44" x14ac:dyDescent="0.3">
      <c r="A52" s="109" t="s">
        <v>218</v>
      </c>
    </row>
    <row r="53" spans="1:1" ht="44" x14ac:dyDescent="0.3">
      <c r="A53" s="109" t="s">
        <v>219</v>
      </c>
    </row>
    <row r="54" spans="1:1" ht="44" x14ac:dyDescent="0.3">
      <c r="A54" s="109" t="s">
        <v>220</v>
      </c>
    </row>
    <row r="55" spans="1:1" ht="22" x14ac:dyDescent="0.3">
      <c r="A55" s="109" t="s">
        <v>221</v>
      </c>
    </row>
    <row r="56" spans="1:1" ht="22" x14ac:dyDescent="0.3">
      <c r="A56" s="109" t="s">
        <v>222</v>
      </c>
    </row>
    <row r="57" spans="1:1" ht="44" x14ac:dyDescent="0.3">
      <c r="A57" s="109" t="s">
        <v>223</v>
      </c>
    </row>
    <row r="58" spans="1:1" ht="22" x14ac:dyDescent="0.3">
      <c r="A58" s="109" t="s">
        <v>224</v>
      </c>
    </row>
    <row r="59" spans="1:1" ht="22" x14ac:dyDescent="0.3">
      <c r="A59" s="109" t="s">
        <v>225</v>
      </c>
    </row>
    <row r="60" spans="1:1" ht="22" x14ac:dyDescent="0.3">
      <c r="A60" s="109" t="s">
        <v>226</v>
      </c>
    </row>
    <row r="61" spans="1:1" ht="22" x14ac:dyDescent="0.3">
      <c r="A61" s="109" t="s">
        <v>227</v>
      </c>
    </row>
    <row r="62" spans="1:1" ht="22" x14ac:dyDescent="0.3">
      <c r="A62" s="109" t="s">
        <v>228</v>
      </c>
    </row>
    <row r="63" spans="1:1" ht="22" x14ac:dyDescent="0.3">
      <c r="A63" s="109" t="s">
        <v>229</v>
      </c>
    </row>
    <row r="64" spans="1:1" ht="44" x14ac:dyDescent="0.3">
      <c r="A64" s="109" t="s">
        <v>230</v>
      </c>
    </row>
    <row r="65" spans="1:1" ht="66" x14ac:dyDescent="0.3">
      <c r="A65" s="109" t="s">
        <v>231</v>
      </c>
    </row>
    <row r="66" spans="1:1" ht="44" x14ac:dyDescent="0.3">
      <c r="A66" s="109" t="s">
        <v>232</v>
      </c>
    </row>
    <row r="67" spans="1:1" ht="22" x14ac:dyDescent="0.3">
      <c r="A67" s="109" t="s">
        <v>137</v>
      </c>
    </row>
    <row r="68" spans="1:1" ht="44" x14ac:dyDescent="0.3">
      <c r="A68" s="109" t="s">
        <v>233</v>
      </c>
    </row>
    <row r="69" spans="1:1" ht="22" x14ac:dyDescent="0.3">
      <c r="A69" s="109" t="s">
        <v>234</v>
      </c>
    </row>
    <row r="70" spans="1:1" ht="22" x14ac:dyDescent="0.3">
      <c r="A70" s="109" t="s">
        <v>235</v>
      </c>
    </row>
    <row r="71" spans="1:1" ht="22" x14ac:dyDescent="0.3">
      <c r="A71" s="109" t="s">
        <v>236</v>
      </c>
    </row>
    <row r="72" spans="1:1" ht="22" x14ac:dyDescent="0.3">
      <c r="A72" s="109" t="s">
        <v>237</v>
      </c>
    </row>
    <row r="73" spans="1:1" ht="22" x14ac:dyDescent="0.3">
      <c r="A73" s="109" t="s">
        <v>238</v>
      </c>
    </row>
    <row r="74" spans="1:1" ht="22" x14ac:dyDescent="0.3">
      <c r="A74" s="109" t="s">
        <v>239</v>
      </c>
    </row>
    <row r="75" spans="1:1" ht="44" x14ac:dyDescent="0.3">
      <c r="A75" s="109" t="s">
        <v>240</v>
      </c>
    </row>
    <row r="76" spans="1:1" ht="22" x14ac:dyDescent="0.3">
      <c r="A76" s="109" t="s">
        <v>32</v>
      </c>
    </row>
    <row r="77" spans="1:1" ht="22" x14ac:dyDescent="0.3">
      <c r="A77" s="109" t="s">
        <v>241</v>
      </c>
    </row>
    <row r="78" spans="1:1" ht="22" x14ac:dyDescent="0.3">
      <c r="A78" s="109" t="s">
        <v>242</v>
      </c>
    </row>
    <row r="79" spans="1:1" ht="22" x14ac:dyDescent="0.3">
      <c r="A79" s="109" t="s">
        <v>243</v>
      </c>
    </row>
    <row r="80" spans="1:1" ht="22" x14ac:dyDescent="0.3">
      <c r="A80" s="109" t="s">
        <v>244</v>
      </c>
    </row>
    <row r="81" spans="1:1" ht="22" x14ac:dyDescent="0.3">
      <c r="A81" s="109" t="s">
        <v>245</v>
      </c>
    </row>
    <row r="82" spans="1:1" ht="22" x14ac:dyDescent="0.3">
      <c r="A82" s="109" t="s">
        <v>246</v>
      </c>
    </row>
    <row r="83" spans="1:1" ht="22" x14ac:dyDescent="0.3">
      <c r="A83" s="109" t="s">
        <v>247</v>
      </c>
    </row>
    <row r="84" spans="1:1" ht="22" x14ac:dyDescent="0.3">
      <c r="A84" s="109" t="s">
        <v>248</v>
      </c>
    </row>
    <row r="85" spans="1:1" ht="22" x14ac:dyDescent="0.3">
      <c r="A85" s="109" t="s">
        <v>249</v>
      </c>
    </row>
    <row r="86" spans="1:1" ht="22" x14ac:dyDescent="0.3">
      <c r="A86" s="109" t="s">
        <v>250</v>
      </c>
    </row>
    <row r="87" spans="1:1" ht="22" x14ac:dyDescent="0.3">
      <c r="A87" s="109" t="s">
        <v>251</v>
      </c>
    </row>
    <row r="88" spans="1:1" ht="22" x14ac:dyDescent="0.3">
      <c r="A88" s="109" t="s">
        <v>34</v>
      </c>
    </row>
    <row r="89" spans="1:1" ht="22" x14ac:dyDescent="0.3">
      <c r="A89" s="109" t="s">
        <v>35</v>
      </c>
    </row>
    <row r="90" spans="1:1" ht="22" x14ac:dyDescent="0.3">
      <c r="A90" s="109" t="s">
        <v>252</v>
      </c>
    </row>
    <row r="91" spans="1:1" ht="22" x14ac:dyDescent="0.3">
      <c r="A91" s="109" t="s">
        <v>36</v>
      </c>
    </row>
    <row r="92" spans="1:1" ht="22" x14ac:dyDescent="0.3">
      <c r="A92" s="109" t="s">
        <v>253</v>
      </c>
    </row>
    <row r="93" spans="1:1" ht="22" x14ac:dyDescent="0.3">
      <c r="A93" s="109" t="s">
        <v>254</v>
      </c>
    </row>
    <row r="94" spans="1:1" ht="22" x14ac:dyDescent="0.3">
      <c r="A94" s="109" t="s">
        <v>255</v>
      </c>
    </row>
    <row r="95" spans="1:1" ht="22" x14ac:dyDescent="0.3">
      <c r="A95" s="109" t="s">
        <v>256</v>
      </c>
    </row>
    <row r="96" spans="1:1" ht="22" x14ac:dyDescent="0.3">
      <c r="A96" s="109" t="s">
        <v>257</v>
      </c>
    </row>
    <row r="97" spans="1:1" ht="22" x14ac:dyDescent="0.3">
      <c r="A97" s="109" t="s">
        <v>258</v>
      </c>
    </row>
    <row r="98" spans="1:1" ht="22" x14ac:dyDescent="0.3">
      <c r="A98" s="109" t="s">
        <v>259</v>
      </c>
    </row>
    <row r="99" spans="1:1" ht="22" x14ac:dyDescent="0.3">
      <c r="A99" s="109" t="s">
        <v>260</v>
      </c>
    </row>
    <row r="100" spans="1:1" ht="22" x14ac:dyDescent="0.3">
      <c r="A100" s="109" t="s">
        <v>261</v>
      </c>
    </row>
    <row r="101" spans="1:1" ht="44" x14ac:dyDescent="0.3">
      <c r="A101" s="109" t="s">
        <v>262</v>
      </c>
    </row>
    <row r="102" spans="1:1" ht="22" x14ac:dyDescent="0.3">
      <c r="A102" s="109" t="s">
        <v>263</v>
      </c>
    </row>
    <row r="103" spans="1:1" ht="22" x14ac:dyDescent="0.3">
      <c r="A103" s="109" t="s">
        <v>264</v>
      </c>
    </row>
    <row r="104" spans="1:1" ht="22" x14ac:dyDescent="0.3">
      <c r="A104" s="109" t="s">
        <v>265</v>
      </c>
    </row>
    <row r="105" spans="1:1" ht="22" x14ac:dyDescent="0.3">
      <c r="A105" s="109" t="s">
        <v>266</v>
      </c>
    </row>
    <row r="106" spans="1:1" ht="22" x14ac:dyDescent="0.3">
      <c r="A106" s="109" t="s">
        <v>267</v>
      </c>
    </row>
    <row r="107" spans="1:1" ht="22" x14ac:dyDescent="0.3">
      <c r="A107" s="109" t="s">
        <v>268</v>
      </c>
    </row>
    <row r="108" spans="1:1" ht="22" x14ac:dyDescent="0.3">
      <c r="A108" s="109" t="s">
        <v>269</v>
      </c>
    </row>
    <row r="109" spans="1:1" ht="22" x14ac:dyDescent="0.3">
      <c r="A109" s="109" t="s">
        <v>270</v>
      </c>
    </row>
    <row r="110" spans="1:1" ht="22" x14ac:dyDescent="0.3">
      <c r="A110" s="109" t="s">
        <v>271</v>
      </c>
    </row>
    <row r="111" spans="1:1" ht="44" x14ac:dyDescent="0.3">
      <c r="A111" s="109" t="s">
        <v>272</v>
      </c>
    </row>
    <row r="112" spans="1:1" ht="66" x14ac:dyDescent="0.3">
      <c r="A112" s="109" t="s">
        <v>231</v>
      </c>
    </row>
    <row r="113" spans="1:1" ht="44" x14ac:dyDescent="0.3">
      <c r="A113" s="109" t="s">
        <v>232</v>
      </c>
    </row>
    <row r="114" spans="1:1" ht="22" x14ac:dyDescent="0.3">
      <c r="A114" s="109" t="s">
        <v>137</v>
      </c>
    </row>
    <row r="115" spans="1:1" ht="22" x14ac:dyDescent="0.3">
      <c r="A115" s="109" t="s">
        <v>273</v>
      </c>
    </row>
    <row r="116" spans="1:1" ht="22" x14ac:dyDescent="0.3">
      <c r="A116" s="109" t="s">
        <v>274</v>
      </c>
    </row>
    <row r="117" spans="1:1" ht="22" x14ac:dyDescent="0.3">
      <c r="A117" s="109" t="s">
        <v>275</v>
      </c>
    </row>
    <row r="118" spans="1:1" ht="22" x14ac:dyDescent="0.3">
      <c r="A118" s="109" t="s">
        <v>276</v>
      </c>
    </row>
    <row r="119" spans="1:1" ht="44" x14ac:dyDescent="0.3">
      <c r="A119" s="109" t="s">
        <v>277</v>
      </c>
    </row>
    <row r="120" spans="1:1" ht="44" x14ac:dyDescent="0.3">
      <c r="A120" s="109" t="s">
        <v>278</v>
      </c>
    </row>
    <row r="121" spans="1:1" ht="22" x14ac:dyDescent="0.3">
      <c r="A121" s="109" t="s">
        <v>279</v>
      </c>
    </row>
    <row r="122" spans="1:1" ht="22" x14ac:dyDescent="0.3">
      <c r="A122" s="109" t="s">
        <v>280</v>
      </c>
    </row>
    <row r="123" spans="1:1" ht="22" x14ac:dyDescent="0.3">
      <c r="A123" s="109" t="s">
        <v>281</v>
      </c>
    </row>
    <row r="124" spans="1:1" ht="22" x14ac:dyDescent="0.3">
      <c r="A124" s="109" t="s">
        <v>282</v>
      </c>
    </row>
    <row r="125" spans="1:1" ht="22" x14ac:dyDescent="0.3">
      <c r="A125" s="109" t="s">
        <v>283</v>
      </c>
    </row>
    <row r="126" spans="1:1" ht="44" x14ac:dyDescent="0.3">
      <c r="A126" s="109" t="s">
        <v>284</v>
      </c>
    </row>
    <row r="127" spans="1:1" ht="44" x14ac:dyDescent="0.3">
      <c r="A127" s="109" t="s">
        <v>285</v>
      </c>
    </row>
    <row r="128" spans="1:1" ht="22" x14ac:dyDescent="0.3">
      <c r="A128" s="109" t="s">
        <v>286</v>
      </c>
    </row>
    <row r="129" spans="1:1" ht="22" x14ac:dyDescent="0.3">
      <c r="A129" s="109" t="s">
        <v>287</v>
      </c>
    </row>
    <row r="130" spans="1:1" ht="22" x14ac:dyDescent="0.3">
      <c r="A130" s="109" t="s">
        <v>288</v>
      </c>
    </row>
    <row r="131" spans="1:1" ht="22" x14ac:dyDescent="0.3">
      <c r="A131" s="109" t="s">
        <v>289</v>
      </c>
    </row>
    <row r="132" spans="1:1" ht="22" x14ac:dyDescent="0.3">
      <c r="A132" s="109" t="s">
        <v>290</v>
      </c>
    </row>
    <row r="133" spans="1:1" ht="22" x14ac:dyDescent="0.3">
      <c r="A133" s="109" t="s">
        <v>291</v>
      </c>
    </row>
    <row r="134" spans="1:1" ht="22" x14ac:dyDescent="0.3">
      <c r="A134" s="109" t="s">
        <v>292</v>
      </c>
    </row>
    <row r="135" spans="1:1" ht="22" x14ac:dyDescent="0.3">
      <c r="A135" s="109" t="s">
        <v>293</v>
      </c>
    </row>
    <row r="136" spans="1:1" ht="22" x14ac:dyDescent="0.3">
      <c r="A136" s="109" t="s">
        <v>294</v>
      </c>
    </row>
    <row r="137" spans="1:1" ht="22" x14ac:dyDescent="0.3">
      <c r="A137" s="109" t="s">
        <v>295</v>
      </c>
    </row>
    <row r="138" spans="1:1" ht="22" x14ac:dyDescent="0.3">
      <c r="A138" s="109" t="s">
        <v>0</v>
      </c>
    </row>
    <row r="139" spans="1:1" ht="22" x14ac:dyDescent="0.3">
      <c r="A139" s="109" t="s">
        <v>296</v>
      </c>
    </row>
    <row r="140" spans="1:1" ht="22" x14ac:dyDescent="0.3">
      <c r="A140" s="109" t="s">
        <v>297</v>
      </c>
    </row>
    <row r="141" spans="1:1" ht="22" x14ac:dyDescent="0.3">
      <c r="A141" s="109" t="s">
        <v>298</v>
      </c>
    </row>
    <row r="142" spans="1:1" ht="22" x14ac:dyDescent="0.3">
      <c r="A142" s="109" t="s">
        <v>299</v>
      </c>
    </row>
    <row r="143" spans="1:1" ht="22" x14ac:dyDescent="0.3">
      <c r="A143" s="109" t="s">
        <v>300</v>
      </c>
    </row>
    <row r="144" spans="1:1" ht="44" x14ac:dyDescent="0.3">
      <c r="A144" s="109" t="s">
        <v>301</v>
      </c>
    </row>
    <row r="145" spans="1:1" ht="22" x14ac:dyDescent="0.3">
      <c r="A145" s="109" t="s">
        <v>302</v>
      </c>
    </row>
    <row r="146" spans="1:1" ht="22" x14ac:dyDescent="0.3">
      <c r="A146" s="109" t="s">
        <v>303</v>
      </c>
    </row>
    <row r="147" spans="1:1" ht="22" x14ac:dyDescent="0.3">
      <c r="A147" s="109" t="s">
        <v>304</v>
      </c>
    </row>
    <row r="148" spans="1:1" ht="22" x14ac:dyDescent="0.3">
      <c r="A148" s="109" t="s">
        <v>305</v>
      </c>
    </row>
    <row r="149" spans="1:1" ht="22" x14ac:dyDescent="0.3">
      <c r="A149" s="109" t="s">
        <v>306</v>
      </c>
    </row>
    <row r="150" spans="1:1" ht="22" x14ac:dyDescent="0.3">
      <c r="A150" s="109" t="s">
        <v>307</v>
      </c>
    </row>
    <row r="151" spans="1:1" ht="22" x14ac:dyDescent="0.3">
      <c r="A151" s="109" t="s">
        <v>308</v>
      </c>
    </row>
    <row r="152" spans="1:1" ht="44" x14ac:dyDescent="0.3">
      <c r="A152" s="109" t="s">
        <v>309</v>
      </c>
    </row>
    <row r="153" spans="1:1" ht="22" x14ac:dyDescent="0.3">
      <c r="A153" s="109" t="s">
        <v>310</v>
      </c>
    </row>
    <row r="154" spans="1:1" ht="22" x14ac:dyDescent="0.3">
      <c r="A154" s="109" t="s">
        <v>311</v>
      </c>
    </row>
    <row r="155" spans="1:1" ht="22" x14ac:dyDescent="0.3">
      <c r="A155" s="109" t="s">
        <v>1</v>
      </c>
    </row>
    <row r="156" spans="1:1" ht="22" x14ac:dyDescent="0.3">
      <c r="A156" s="109" t="s">
        <v>312</v>
      </c>
    </row>
    <row r="157" spans="1:1" ht="22" x14ac:dyDescent="0.3">
      <c r="A157" s="109" t="s">
        <v>313</v>
      </c>
    </row>
    <row r="158" spans="1:1" ht="22" x14ac:dyDescent="0.3">
      <c r="A158" s="109" t="s">
        <v>314</v>
      </c>
    </row>
    <row r="159" spans="1:1" ht="22" x14ac:dyDescent="0.3">
      <c r="A159" s="109" t="s">
        <v>315</v>
      </c>
    </row>
    <row r="160" spans="1:1" ht="22" x14ac:dyDescent="0.3">
      <c r="A160" s="109" t="s">
        <v>316</v>
      </c>
    </row>
    <row r="161" spans="1:4" ht="44" x14ac:dyDescent="0.3">
      <c r="A161" s="109" t="s">
        <v>317</v>
      </c>
    </row>
    <row r="162" spans="1:4" ht="22" x14ac:dyDescent="0.3">
      <c r="A162" s="109" t="s">
        <v>318</v>
      </c>
    </row>
    <row r="163" spans="1:4" ht="22" x14ac:dyDescent="0.3">
      <c r="A163" s="109" t="s">
        <v>319</v>
      </c>
    </row>
    <row r="164" spans="1:4" ht="22" x14ac:dyDescent="0.3">
      <c r="A164" s="109" t="s">
        <v>320</v>
      </c>
    </row>
    <row r="165" spans="1:4" ht="22" x14ac:dyDescent="0.3">
      <c r="A165" s="109" t="s">
        <v>321</v>
      </c>
    </row>
    <row r="166" spans="1:4" ht="22" x14ac:dyDescent="0.3">
      <c r="A166" s="109" t="s">
        <v>322</v>
      </c>
    </row>
    <row r="167" spans="1:4" ht="22" x14ac:dyDescent="0.3">
      <c r="A167" s="109" t="s">
        <v>323</v>
      </c>
    </row>
    <row r="168" spans="1:4" ht="22" x14ac:dyDescent="0.3">
      <c r="A168" s="109" t="s">
        <v>324</v>
      </c>
    </row>
    <row r="169" spans="1:4" ht="44" x14ac:dyDescent="0.3">
      <c r="A169" s="109" t="s">
        <v>325</v>
      </c>
    </row>
    <row r="170" spans="1:4" ht="44" x14ac:dyDescent="0.3">
      <c r="A170" s="109" t="s">
        <v>326</v>
      </c>
    </row>
    <row r="175" spans="1:4" ht="17" x14ac:dyDescent="0.25">
      <c r="A175" s="114" t="s">
        <v>7</v>
      </c>
      <c r="B175" s="115"/>
      <c r="C175" s="115"/>
      <c r="D175" s="115" t="s">
        <v>9</v>
      </c>
    </row>
    <row r="176" spans="1:4" ht="17" x14ac:dyDescent="0.25">
      <c r="A176" s="114" t="s">
        <v>267</v>
      </c>
      <c r="B176" s="115"/>
      <c r="C176" s="115"/>
      <c r="D176" s="117"/>
    </row>
    <row r="177" spans="1:6" x14ac:dyDescent="0.25">
      <c r="A177" s="22" t="s">
        <v>12</v>
      </c>
      <c r="B177" s="116"/>
      <c r="C177" s="116"/>
      <c r="D177" s="95">
        <v>15</v>
      </c>
      <c r="E177" s="99"/>
      <c r="F177" s="112"/>
    </row>
    <row r="178" spans="1:6" x14ac:dyDescent="0.25">
      <c r="A178" s="27" t="s">
        <v>137</v>
      </c>
      <c r="B178" s="47"/>
      <c r="C178" s="47"/>
      <c r="D178" s="95">
        <v>15</v>
      </c>
      <c r="E178" s="102"/>
      <c r="F178" s="112"/>
    </row>
    <row r="179" spans="1:6" ht="17" x14ac:dyDescent="0.25">
      <c r="A179" s="114" t="s">
        <v>29</v>
      </c>
      <c r="B179" s="47"/>
      <c r="C179" s="47"/>
      <c r="D179" s="95"/>
      <c r="E179" s="102"/>
      <c r="F179" s="112"/>
    </row>
    <row r="180" spans="1:6" x14ac:dyDescent="0.25">
      <c r="A180" s="97" t="s">
        <v>33</v>
      </c>
      <c r="B180" s="47"/>
      <c r="C180" s="47"/>
      <c r="D180" s="95">
        <v>30</v>
      </c>
      <c r="E180" s="102"/>
      <c r="F180" s="112"/>
    </row>
    <row r="181" spans="1:6" ht="17" x14ac:dyDescent="0.25">
      <c r="A181" s="114" t="s">
        <v>38</v>
      </c>
      <c r="B181" s="100"/>
      <c r="C181" s="100"/>
      <c r="D181" s="101"/>
      <c r="E181" s="102"/>
      <c r="F181" s="112"/>
    </row>
    <row r="182" spans="1:6" x14ac:dyDescent="0.25">
      <c r="A182" s="27" t="s">
        <v>36</v>
      </c>
      <c r="B182" s="47"/>
      <c r="C182" s="47"/>
      <c r="D182" s="95">
        <v>30</v>
      </c>
      <c r="E182" s="102"/>
      <c r="F182" s="112"/>
    </row>
    <row r="183" spans="1:6" x14ac:dyDescent="0.25">
      <c r="A183" s="97" t="s">
        <v>345</v>
      </c>
      <c r="B183" s="47"/>
      <c r="C183" s="47"/>
      <c r="D183" s="95">
        <v>30</v>
      </c>
      <c r="E183" s="102"/>
      <c r="F183" s="112"/>
    </row>
    <row r="184" spans="1:6" ht="17" x14ac:dyDescent="0.25">
      <c r="A184" s="114" t="s">
        <v>353</v>
      </c>
      <c r="B184" s="100"/>
      <c r="C184" s="100"/>
      <c r="D184" s="101"/>
      <c r="E184" s="102"/>
      <c r="F184" s="112"/>
    </row>
    <row r="185" spans="1:6" x14ac:dyDescent="0.25">
      <c r="A185" s="97" t="s">
        <v>350</v>
      </c>
      <c r="B185" s="47"/>
      <c r="C185" s="47"/>
      <c r="D185" s="95">
        <v>20</v>
      </c>
      <c r="E185" s="102"/>
      <c r="F185" s="112"/>
    </row>
    <row r="186" spans="1:6" x14ac:dyDescent="0.25">
      <c r="A186" s="97" t="s">
        <v>349</v>
      </c>
      <c r="B186" s="47"/>
      <c r="C186" s="47"/>
      <c r="D186" s="95">
        <v>20</v>
      </c>
      <c r="E186" s="102"/>
      <c r="F186" s="112"/>
    </row>
    <row r="187" spans="1:6" ht="17" x14ac:dyDescent="0.25">
      <c r="A187" s="118" t="s">
        <v>354</v>
      </c>
      <c r="B187" s="100"/>
      <c r="C187" s="100"/>
      <c r="D187" s="101"/>
      <c r="E187" s="102"/>
      <c r="F187" s="112"/>
    </row>
    <row r="188" spans="1:6" x14ac:dyDescent="0.25">
      <c r="A188" s="97" t="s">
        <v>351</v>
      </c>
      <c r="B188" s="47"/>
      <c r="C188" s="47"/>
      <c r="D188" s="95">
        <v>10</v>
      </c>
      <c r="E188" s="102"/>
      <c r="F188" s="112"/>
    </row>
    <row r="189" spans="1:6" x14ac:dyDescent="0.25">
      <c r="A189" s="97" t="s">
        <v>352</v>
      </c>
      <c r="B189" s="47"/>
      <c r="C189" s="47"/>
      <c r="D189" s="95">
        <v>10</v>
      </c>
      <c r="E189" s="102"/>
      <c r="F189" s="112"/>
    </row>
    <row r="190" spans="1:6" x14ac:dyDescent="0.25">
      <c r="A190" s="97" t="s">
        <v>147</v>
      </c>
      <c r="B190" s="47"/>
      <c r="C190" s="47"/>
      <c r="D190" s="95">
        <v>2</v>
      </c>
      <c r="E190" s="102"/>
      <c r="F190" s="112"/>
    </row>
    <row r="191" spans="1:6" ht="17" x14ac:dyDescent="0.25">
      <c r="A191" s="118" t="s">
        <v>355</v>
      </c>
      <c r="B191" s="100"/>
      <c r="C191" s="100"/>
      <c r="D191" s="101"/>
      <c r="E191" s="102"/>
      <c r="F191" s="112"/>
    </row>
    <row r="192" spans="1:6" x14ac:dyDescent="0.25">
      <c r="A192" s="97" t="s">
        <v>357</v>
      </c>
      <c r="B192" s="47"/>
      <c r="C192" s="47"/>
      <c r="D192" s="95">
        <v>20</v>
      </c>
      <c r="E192" s="102"/>
      <c r="F192" s="112"/>
    </row>
    <row r="193" spans="1:6" ht="17" x14ac:dyDescent="0.25">
      <c r="A193" s="118" t="s">
        <v>356</v>
      </c>
      <c r="B193" s="100"/>
      <c r="C193" s="100"/>
      <c r="D193" s="101"/>
      <c r="E193" s="102"/>
      <c r="F193" s="112"/>
    </row>
    <row r="194" spans="1:6" x14ac:dyDescent="0.25">
      <c r="A194" s="97" t="s">
        <v>112</v>
      </c>
      <c r="B194" s="47"/>
      <c r="C194" s="47"/>
      <c r="D194" s="95">
        <v>20</v>
      </c>
      <c r="E194" s="102"/>
      <c r="F194" s="112"/>
    </row>
    <row r="195" spans="1:6" x14ac:dyDescent="0.25">
      <c r="A195" s="97" t="s">
        <v>334</v>
      </c>
      <c r="B195" s="47"/>
      <c r="C195" s="47"/>
      <c r="D195" s="95">
        <v>1</v>
      </c>
      <c r="E195" s="102"/>
      <c r="F195" s="112"/>
    </row>
    <row r="196" spans="1:6" x14ac:dyDescent="0.25">
      <c r="A196" s="97" t="s">
        <v>341</v>
      </c>
      <c r="B196" s="47"/>
      <c r="C196" s="47"/>
      <c r="D196" s="96">
        <v>1</v>
      </c>
      <c r="E196" s="102"/>
      <c r="F196" s="112"/>
    </row>
    <row r="197" spans="1:6" x14ac:dyDescent="0.25">
      <c r="A197" s="97" t="s">
        <v>117</v>
      </c>
      <c r="B197" s="47"/>
      <c r="C197" s="47"/>
      <c r="D197" s="96">
        <v>4</v>
      </c>
      <c r="E197" s="102"/>
      <c r="F197" s="112"/>
    </row>
    <row r="198" spans="1:6" x14ac:dyDescent="0.25">
      <c r="A198" s="97" t="s">
        <v>27</v>
      </c>
      <c r="B198" s="47"/>
      <c r="C198" s="47"/>
      <c r="D198" s="95">
        <v>1</v>
      </c>
      <c r="E198" s="102"/>
      <c r="F198" s="112"/>
    </row>
    <row r="199" spans="1:6" x14ac:dyDescent="0.25">
      <c r="A199" s="97" t="s">
        <v>26</v>
      </c>
      <c r="B199" s="47"/>
      <c r="C199" s="47"/>
      <c r="D199" s="95">
        <v>1</v>
      </c>
      <c r="E199" s="102"/>
      <c r="F199" s="112"/>
    </row>
    <row r="200" spans="1:6" x14ac:dyDescent="0.25">
      <c r="A200" s="98"/>
      <c r="B200" s="100"/>
      <c r="C200" s="100"/>
      <c r="D200" s="101"/>
      <c r="E200" s="102"/>
      <c r="F200" s="112"/>
    </row>
    <row r="201" spans="1:6" x14ac:dyDescent="0.25">
      <c r="A201" s="106" t="s">
        <v>85</v>
      </c>
      <c r="B201" s="107">
        <v>0.1</v>
      </c>
      <c r="C201" s="47"/>
      <c r="D201" s="107">
        <v>0.1</v>
      </c>
      <c r="E201" s="104"/>
      <c r="F201" s="112"/>
    </row>
    <row r="202" spans="1:6" x14ac:dyDescent="0.25">
      <c r="A202" s="106"/>
      <c r="B202" s="47"/>
      <c r="C202" s="47"/>
      <c r="D202" s="47"/>
      <c r="E202" s="100"/>
      <c r="F202" s="112"/>
    </row>
    <row r="203" spans="1:6" x14ac:dyDescent="0.25">
      <c r="A203" s="106" t="s">
        <v>78</v>
      </c>
      <c r="B203" s="108">
        <f>B200-B200*B201+B202</f>
        <v>0</v>
      </c>
      <c r="C203" s="47"/>
      <c r="D203" s="113">
        <v>1340</v>
      </c>
      <c r="E203" s="105"/>
      <c r="F203" s="112"/>
    </row>
    <row r="204" spans="1:6" x14ac:dyDescent="0.25">
      <c r="A204" s="106" t="s">
        <v>140</v>
      </c>
      <c r="B204" s="108">
        <f>B203*0.1524</f>
        <v>0</v>
      </c>
      <c r="C204" s="47"/>
      <c r="D204" s="108">
        <f>D203*0.1524</f>
        <v>204.21600000000001</v>
      </c>
      <c r="E204" s="105"/>
      <c r="F204" s="112"/>
    </row>
    <row r="205" spans="1:6" x14ac:dyDescent="0.25">
      <c r="A205" s="98"/>
      <c r="B205" s="100"/>
      <c r="C205" s="100"/>
      <c r="D205" s="101"/>
      <c r="E205" s="100"/>
      <c r="F205" s="112"/>
    </row>
    <row r="206" spans="1:6" x14ac:dyDescent="0.25">
      <c r="A206" s="98"/>
      <c r="B206" s="100"/>
      <c r="C206" s="100"/>
      <c r="D206" s="101"/>
      <c r="E206" s="100"/>
      <c r="F206" s="112"/>
    </row>
    <row r="207" spans="1:6" x14ac:dyDescent="0.25">
      <c r="A207" s="98"/>
      <c r="B207" s="100"/>
      <c r="C207" s="100"/>
      <c r="D207" s="103"/>
      <c r="E207" s="104"/>
      <c r="F207" s="112"/>
    </row>
    <row r="208" spans="1:6" ht="17" thickBot="1" x14ac:dyDescent="0.3">
      <c r="A208" s="6"/>
      <c r="B208" s="7"/>
      <c r="C208" s="71"/>
      <c r="D208" s="76"/>
      <c r="E208" s="71"/>
    </row>
    <row r="209" spans="1:5" ht="17" thickBot="1" x14ac:dyDescent="0.3">
      <c r="A209" s="6"/>
      <c r="B209" s="7"/>
      <c r="C209" s="71"/>
      <c r="D209" s="75"/>
      <c r="E209" s="94"/>
    </row>
    <row r="210" spans="1:5" ht="17" thickBot="1" x14ac:dyDescent="0.3">
      <c r="A210" s="6"/>
      <c r="B210" s="7"/>
      <c r="C210" s="7"/>
      <c r="D210" s="75"/>
      <c r="E210" s="94"/>
    </row>
    <row r="211" spans="1:5" x14ac:dyDescent="0.25">
      <c r="A211" s="6"/>
      <c r="B211" s="7"/>
      <c r="C211" s="7"/>
      <c r="D211" s="8"/>
      <c r="E211" s="5"/>
    </row>
    <row r="212" spans="1:5" x14ac:dyDescent="0.25">
      <c r="A212" s="6"/>
      <c r="B212" s="7"/>
      <c r="C212" s="7"/>
      <c r="D212" s="8"/>
      <c r="E212" s="5"/>
    </row>
    <row r="213" spans="1:5" x14ac:dyDescent="0.25">
      <c r="A213" s="6"/>
      <c r="B213" s="7"/>
      <c r="C213" s="7"/>
      <c r="D213" s="8"/>
      <c r="E213" s="5"/>
    </row>
    <row r="214" spans="1:5" x14ac:dyDescent="0.25">
      <c r="A214" s="124" t="s">
        <v>56</v>
      </c>
      <c r="B214" s="124"/>
      <c r="C214" s="124"/>
      <c r="D214" s="8"/>
      <c r="E214" s="5"/>
    </row>
    <row r="215" spans="1:5" x14ac:dyDescent="0.25">
      <c r="A215" s="6"/>
      <c r="B215" s="5"/>
      <c r="C215" s="5"/>
      <c r="D215" s="8"/>
      <c r="E215" s="5"/>
    </row>
    <row r="216" spans="1:5" x14ac:dyDescent="0.25">
      <c r="A216" s="6" t="s">
        <v>57</v>
      </c>
      <c r="B216" s="5">
        <v>820</v>
      </c>
      <c r="C216" s="5" t="s">
        <v>75</v>
      </c>
      <c r="D216" s="82">
        <v>4.0999999999999996</v>
      </c>
      <c r="E216" s="5"/>
    </row>
    <row r="217" spans="1:5" x14ac:dyDescent="0.25">
      <c r="A217" s="6" t="s">
        <v>58</v>
      </c>
      <c r="B217" s="5">
        <v>0</v>
      </c>
      <c r="C217" s="5" t="s">
        <v>75</v>
      </c>
      <c r="D217" s="82">
        <v>0</v>
      </c>
      <c r="E217" s="5"/>
    </row>
    <row r="218" spans="1:5" x14ac:dyDescent="0.25">
      <c r="A218" s="6" t="s">
        <v>59</v>
      </c>
      <c r="B218" s="5">
        <v>250</v>
      </c>
      <c r="C218" s="5" t="s">
        <v>75</v>
      </c>
      <c r="D218" s="82">
        <v>1.25</v>
      </c>
      <c r="E218" s="5"/>
    </row>
    <row r="219" spans="1:5" x14ac:dyDescent="0.25">
      <c r="A219" s="6" t="s">
        <v>154</v>
      </c>
      <c r="B219" s="5">
        <v>1250</v>
      </c>
      <c r="C219" s="5" t="s">
        <v>75</v>
      </c>
      <c r="D219" s="82">
        <v>6.25</v>
      </c>
      <c r="E219" s="5"/>
    </row>
    <row r="220" spans="1:5" x14ac:dyDescent="0.25">
      <c r="A220" s="6" t="s">
        <v>60</v>
      </c>
      <c r="B220" s="5">
        <v>0</v>
      </c>
      <c r="C220" s="5" t="s">
        <v>75</v>
      </c>
      <c r="D220" s="82">
        <v>0</v>
      </c>
      <c r="E220" s="5"/>
    </row>
    <row r="221" spans="1:5" x14ac:dyDescent="0.25">
      <c r="A221" s="6" t="s">
        <v>61</v>
      </c>
      <c r="B221" s="5">
        <v>2020</v>
      </c>
      <c r="C221" s="5" t="s">
        <v>75</v>
      </c>
      <c r="D221" s="82">
        <v>10.1</v>
      </c>
      <c r="E221" s="5"/>
    </row>
    <row r="222" spans="1:5" x14ac:dyDescent="0.25">
      <c r="A222" s="6" t="s">
        <v>62</v>
      </c>
      <c r="B222" s="5">
        <v>3443</v>
      </c>
      <c r="C222" s="5" t="s">
        <v>75</v>
      </c>
      <c r="D222" s="82">
        <v>17.215</v>
      </c>
      <c r="E222" s="5"/>
    </row>
    <row r="223" spans="1:5" x14ac:dyDescent="0.25">
      <c r="A223" s="6" t="s">
        <v>63</v>
      </c>
      <c r="B223" s="5">
        <v>832.56119999999999</v>
      </c>
      <c r="C223" s="5" t="s">
        <v>75</v>
      </c>
      <c r="D223" s="82">
        <v>4.1628059999999998</v>
      </c>
      <c r="E223" s="5"/>
    </row>
    <row r="224" spans="1:5" x14ac:dyDescent="0.25">
      <c r="A224" s="6" t="s">
        <v>10</v>
      </c>
      <c r="B224" s="5">
        <v>5463</v>
      </c>
      <c r="C224" s="5" t="s">
        <v>75</v>
      </c>
      <c r="D224" s="82">
        <v>27.315000000000001</v>
      </c>
      <c r="E224" s="5"/>
    </row>
    <row r="225" spans="1:5" x14ac:dyDescent="0.25">
      <c r="A225" s="6"/>
      <c r="B225" s="5"/>
      <c r="C225" s="5"/>
      <c r="D225" s="82"/>
      <c r="E225" s="5"/>
    </row>
  </sheetData>
  <protectedRanges>
    <protectedRange sqref="D205:D206" name="Range1_56"/>
    <protectedRange sqref="D198:D200" name="Range1_22"/>
  </protectedRanges>
  <mergeCells count="1">
    <mergeCell ref="A214:C214"/>
  </mergeCells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სრული მომსახურება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 Koberidze</dc:creator>
  <cp:lastModifiedBy>Luka Koberidze</cp:lastModifiedBy>
  <cp:lastPrinted>2026-03-26T14:14:49Z</cp:lastPrinted>
  <dcterms:created xsi:type="dcterms:W3CDTF">2015-06-05T18:17:20Z</dcterms:created>
  <dcterms:modified xsi:type="dcterms:W3CDTF">2026-03-26T14:14:53Z</dcterms:modified>
</cp:coreProperties>
</file>